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tal\Documents\00_Fr8app\02_Dev\03_Bulk\01_Shipments\00_Fr8app\"/>
    </mc:Choice>
  </mc:AlternateContent>
  <bookViews>
    <workbookView xWindow="0" yWindow="0" windowWidth="14292" windowHeight="7944"/>
  </bookViews>
  <sheets>
    <sheet name="shipments" sheetId="1" r:id="rId1"/>
    <sheet name="Hoja1" sheetId="4" state="hidden" r:id="rId2"/>
    <sheet name="HowTo" sheetId="3" r:id="rId3"/>
    <sheet name="Example" sheetId="5" r:id="rId4"/>
    <sheet name="_data_" sheetId="2" state="hidden" r:id="rId5"/>
  </sheets>
  <definedNames>
    <definedName name="container_chassis">_data_!$D$16:$F$16</definedName>
    <definedName name="dry_van">_data_!$D$10:$E$10</definedName>
    <definedName name="flatbed">_data_!$D$11:$G$11</definedName>
    <definedName name="full">_data_!$D$17:$L$17</definedName>
    <definedName name="motorcycle">_data_!$D$20</definedName>
    <definedName name="rabon">_data_!$D$13:$L$13</definedName>
    <definedName name="reefer">_data_!$D$12:$F$12</definedName>
    <definedName name="small_truck">_data_!$D$18:$I$18</definedName>
    <definedName name="to_be_defined">_data_!$D$15</definedName>
    <definedName name="torton">_data_!$D$14:$L$14</definedName>
    <definedName name="van">_data_!$D$19:$G$19</definedName>
  </definedNames>
  <calcPr calcId="162913"/>
</workbook>
</file>

<file path=xl/calcChain.xml><?xml version="1.0" encoding="utf-8"?>
<calcChain xmlns="http://schemas.openxmlformats.org/spreadsheetml/2006/main">
  <c r="AP21" i="5" l="1"/>
  <c r="AO21" i="5"/>
  <c r="AN21" i="5"/>
  <c r="AM21" i="5"/>
  <c r="AP20" i="5"/>
  <c r="AO20" i="5"/>
  <c r="AN20" i="5"/>
  <c r="AM20" i="5"/>
  <c r="AP19" i="5"/>
  <c r="AO19" i="5"/>
  <c r="AN19" i="5"/>
  <c r="AM19" i="5"/>
  <c r="AP18" i="5"/>
  <c r="AO18" i="5"/>
  <c r="AN18" i="5"/>
  <c r="AM18" i="5"/>
  <c r="AP17" i="5"/>
  <c r="AO17" i="5"/>
  <c r="AN17" i="5"/>
  <c r="AM17" i="5"/>
  <c r="AP16" i="5"/>
  <c r="AO16" i="5"/>
  <c r="AN16" i="5"/>
  <c r="AM16" i="5"/>
  <c r="AP15" i="5"/>
  <c r="AO15" i="5"/>
  <c r="AN15" i="5"/>
  <c r="AM15" i="5"/>
  <c r="AP14" i="5"/>
  <c r="AO14" i="5"/>
  <c r="AN14" i="5"/>
  <c r="AM14" i="5"/>
  <c r="AP13" i="5"/>
  <c r="AO13" i="5"/>
  <c r="AN13" i="5"/>
  <c r="AM13" i="5"/>
  <c r="AP12" i="5"/>
  <c r="AO12" i="5"/>
  <c r="AN12" i="5"/>
  <c r="AM12" i="5"/>
  <c r="AP11" i="5"/>
  <c r="AO11" i="5"/>
  <c r="AN11" i="5"/>
  <c r="AM11" i="5"/>
  <c r="AP10" i="5"/>
  <c r="AO10" i="5"/>
  <c r="AN10" i="5"/>
  <c r="AM10" i="5"/>
  <c r="AP9" i="5"/>
  <c r="AO9" i="5"/>
  <c r="AN9" i="5"/>
  <c r="AM9" i="5"/>
  <c r="AP8" i="5"/>
  <c r="AO8" i="5"/>
  <c r="AN8" i="5"/>
  <c r="AM8" i="5"/>
  <c r="AP7" i="5"/>
  <c r="AO7" i="5"/>
  <c r="AN7" i="5"/>
  <c r="AM7" i="5"/>
  <c r="AP6" i="5"/>
  <c r="AO6" i="5"/>
  <c r="AN6" i="5"/>
  <c r="AM6" i="5"/>
  <c r="AP5" i="5"/>
  <c r="AO5" i="5"/>
  <c r="AN5" i="5"/>
  <c r="AM5" i="5"/>
  <c r="AP4" i="5"/>
  <c r="AO4" i="5"/>
  <c r="AN4" i="5"/>
  <c r="AM4" i="5"/>
  <c r="AP3" i="5"/>
  <c r="AO3" i="5"/>
  <c r="AN3" i="5"/>
  <c r="AM3" i="5"/>
  <c r="AP2" i="5"/>
  <c r="AO2" i="5"/>
  <c r="AN2" i="5"/>
  <c r="AM2" i="5"/>
  <c r="AP3" i="1" l="1"/>
  <c r="AP4" i="1"/>
  <c r="AP5" i="1"/>
  <c r="AP6" i="1"/>
  <c r="AP7" i="1"/>
  <c r="AP8" i="1"/>
  <c r="AP9" i="1"/>
  <c r="AP10" i="1"/>
  <c r="AP11" i="1"/>
  <c r="AP12" i="1"/>
  <c r="AP13" i="1"/>
  <c r="AP14" i="1"/>
  <c r="AP15" i="1"/>
  <c r="AP16" i="1"/>
  <c r="AP17" i="1"/>
  <c r="AP18" i="1"/>
  <c r="AP19" i="1"/>
  <c r="AP20" i="1"/>
  <c r="AP21" i="1"/>
  <c r="AP2" i="1"/>
  <c r="AO3" i="1"/>
  <c r="AO4" i="1"/>
  <c r="AO5" i="1"/>
  <c r="AO6" i="1"/>
  <c r="AO9" i="1"/>
  <c r="AO11" i="1"/>
  <c r="AO12" i="1"/>
  <c r="AO13" i="1"/>
  <c r="AO14" i="1"/>
  <c r="AO15" i="1"/>
  <c r="AO16" i="1"/>
  <c r="AO17" i="1"/>
  <c r="AO18" i="1"/>
  <c r="AO19" i="1"/>
  <c r="AO20" i="1"/>
  <c r="AO21" i="1"/>
  <c r="AO2" i="1"/>
  <c r="AN3" i="1"/>
  <c r="AN4" i="1"/>
  <c r="AN5" i="1"/>
  <c r="AN6" i="1"/>
  <c r="AN7" i="1"/>
  <c r="AN8" i="1"/>
  <c r="AN9" i="1"/>
  <c r="AN10" i="1"/>
  <c r="AN14" i="1"/>
  <c r="AN15" i="1"/>
  <c r="AN16" i="1"/>
  <c r="AN17" i="1"/>
  <c r="AN18" i="1"/>
  <c r="AN19" i="1"/>
  <c r="AN20" i="1"/>
  <c r="AN21" i="1"/>
  <c r="AN2" i="1"/>
  <c r="AM3" i="1"/>
  <c r="AM4" i="1"/>
  <c r="AM5" i="1"/>
  <c r="AM6" i="1"/>
  <c r="AM7" i="1"/>
  <c r="AM8" i="1"/>
  <c r="AM9" i="1"/>
  <c r="AM10" i="1"/>
  <c r="AM11" i="1"/>
  <c r="AM12" i="1"/>
  <c r="AM13" i="1"/>
  <c r="AM14" i="1"/>
  <c r="AM15" i="1"/>
  <c r="AM16" i="1"/>
  <c r="AM17" i="1"/>
  <c r="AM18" i="1"/>
  <c r="AM19" i="1"/>
  <c r="AM20" i="1"/>
  <c r="AM21" i="1"/>
  <c r="AM2" i="1"/>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27" i="2"/>
  <c r="AN13" i="1" l="1"/>
  <c r="AN12" i="1"/>
  <c r="AO10" i="1"/>
  <c r="AO8" i="1"/>
  <c r="AN11" i="1"/>
  <c r="AO7" i="1"/>
</calcChain>
</file>

<file path=xl/sharedStrings.xml><?xml version="1.0" encoding="utf-8"?>
<sst xmlns="http://schemas.openxmlformats.org/spreadsheetml/2006/main" count="1062" uniqueCount="359">
  <si>
    <t>hot</t>
  </si>
  <si>
    <t>category</t>
  </si>
  <si>
    <t>tandem</t>
  </si>
  <si>
    <t>tarps</t>
  </si>
  <si>
    <t>tru</t>
  </si>
  <si>
    <t>weight</t>
  </si>
  <si>
    <t>length</t>
  </si>
  <si>
    <t>width</t>
  </si>
  <si>
    <t>height</t>
  </si>
  <si>
    <t>visible to shipper</t>
  </si>
  <si>
    <t>shipment type</t>
  </si>
  <si>
    <t>after hours follow up</t>
  </si>
  <si>
    <t>post to marketplace</t>
  </si>
  <si>
    <t>trailer type</t>
  </si>
  <si>
    <t>roof type</t>
  </si>
  <si>
    <t>door type</t>
  </si>
  <si>
    <t>panels material</t>
  </si>
  <si>
    <t>load ramp</t>
  </si>
  <si>
    <t>produce chutes</t>
  </si>
  <si>
    <t>border id</t>
  </si>
  <si>
    <t>true</t>
  </si>
  <si>
    <t>dry_van</t>
  </si>
  <si>
    <t>MX</t>
  </si>
  <si>
    <t>flatbed</t>
  </si>
  <si>
    <t>reefer</t>
  </si>
  <si>
    <t>rabon</t>
  </si>
  <si>
    <t>torton</t>
  </si>
  <si>
    <t>invoice entity</t>
  </si>
  <si>
    <t>substitute equipment</t>
  </si>
  <si>
    <t>currency</t>
  </si>
  <si>
    <t>false</t>
  </si>
  <si>
    <t>country</t>
  </si>
  <si>
    <t>US</t>
  </si>
  <si>
    <t>CA</t>
  </si>
  <si>
    <t>How to use this template</t>
  </si>
  <si>
    <t>Rules</t>
  </si>
  <si>
    <t>Max price = maximum amount that the shipper is ready to pay</t>
  </si>
  <si>
    <t>Date: To ensure date format, please use ' before de date. Ex: '2024-12-25 01:44:00</t>
  </si>
  <si>
    <t>Team Driver</t>
  </si>
  <si>
    <t>Tandem = Team driver service required. Set to true only if you are requesting a team driver service. This will add additional charges, as specified in Fr8app Accessorial charges</t>
  </si>
  <si>
    <t>description = freight contents (NFMC code if known). Describe the contents of the freight. You can optionally include the National Motor Freight Classification (NFMC) code</t>
  </si>
  <si>
    <t>additional equipment</t>
  </si>
  <si>
    <t>hazmat</t>
  </si>
  <si>
    <t>load value = freight value amount must be stated in US Dollars</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</si>
  <si>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</si>
  <si>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</si>
  <si>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</si>
  <si>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</si>
  <si>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</si>
  <si>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</si>
  <si>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</si>
  <si>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</si>
  <si>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</si>
  <si>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</si>
  <si>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</si>
  <si>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</si>
  <si>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</si>
  <si>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</si>
  <si>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</si>
  <si>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</si>
  <si>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</si>
  <si>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</si>
  <si>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</si>
  <si>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</si>
  <si>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</si>
  <si>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</si>
  <si>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</si>
  <si>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</si>
  <si>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</si>
  <si>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</si>
  <si>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</si>
  <si>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</si>
  <si>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</si>
  <si>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</si>
  <si>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</si>
  <si>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</si>
  <si>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</si>
  <si>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</si>
  <si>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</si>
  <si>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</si>
  <si>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</si>
  <si>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</si>
  <si>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</si>
  <si>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</si>
  <si>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</si>
  <si>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</si>
  <si>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</si>
  <si>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</si>
  <si>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</si>
  <si>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</si>
  <si>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</si>
  <si>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</si>
  <si>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</si>
  <si>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</si>
  <si>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</si>
  <si>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</si>
  <si>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</si>
  <si>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</si>
  <si>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</si>
  <si>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</si>
  <si>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</si>
  <si>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</si>
  <si>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</si>
  <si>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</si>
  <si>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</si>
  <si>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</si>
  <si>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</si>
  <si>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</si>
  <si>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</si>
  <si>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</si>
  <si>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</si>
  <si>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</si>
  <si>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</si>
  <si>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</si>
  <si>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</si>
  <si>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</si>
  <si>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</si>
  <si>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</si>
  <si>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</si>
  <si>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</si>
  <si>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</si>
  <si>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</si>
  <si>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</si>
  <si>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</si>
  <si>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</si>
  <si>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</si>
  <si>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</si>
  <si>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</si>
  <si>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</si>
  <si>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border crossing name</t>
  </si>
  <si>
    <t>border lat</t>
  </si>
  <si>
    <t>border long</t>
  </si>
  <si>
    <t>Borders id can be checked in the table</t>
  </si>
  <si>
    <t>country origin</t>
  </si>
  <si>
    <t>country destination</t>
  </si>
  <si>
    <t>ID</t>
  </si>
  <si>
    <r>
      <t xml:space="preserve">Fields in </t>
    </r>
    <r>
      <rPr>
        <sz val="10"/>
        <color rgb="FF0C5ADB"/>
        <rFont val="Arial"/>
        <family val="2"/>
        <scheme val="minor"/>
      </rPr>
      <t>blue letters</t>
    </r>
    <r>
      <rPr>
        <sz val="10"/>
        <color rgb="FF000000"/>
        <rFont val="Arial"/>
        <family val="2"/>
        <scheme val="minor"/>
      </rPr>
      <t xml:space="preserve"> are dependant on trailer type</t>
    </r>
  </si>
  <si>
    <t>Coordinates: To ensure longitude and latitude format, please use properly the decimal separator. For excel template is "," and for googlesheet template is ".". Ex. for coord in googleSheet: 28.6290175014603, Ex. for coord in excel: 19,409823. If wrong indicator is used, decimal separation will be removed and it will crash the bulk process</t>
  </si>
  <si>
    <t>Values in category field are dependant on trailer type. Once the trailer type is selected, related options will be available in the dropdown menu for category</t>
  </si>
  <si>
    <r>
      <rPr>
        <sz val="10"/>
        <color theme="4" tint="-0.249977111117893"/>
        <rFont val="Arial"/>
        <family val="2"/>
        <scheme val="minor"/>
      </rPr>
      <t>Temperature</t>
    </r>
    <r>
      <rPr>
        <sz val="10"/>
        <color rgb="FF000000"/>
        <rFont val="Arial"/>
        <family val="2"/>
        <scheme val="minor"/>
      </rPr>
      <t xml:space="preserve"> field is only allowed for reefer trailer type</t>
    </r>
  </si>
  <si>
    <t>Maximum number of shipments per bulk up to 20</t>
  </si>
  <si>
    <t>Border id and border id 2 are mandatories when the shipment is a cross border shipment. Cross border options US/MX, MX/US, US/CA, CA/US</t>
  </si>
  <si>
    <t>Mandatory fields are in bold</t>
  </si>
  <si>
    <t>Fields underlined required to be selected from dropdown menu</t>
  </si>
  <si>
    <t>Color background will be autofilled dependant on trailer type and category but these fields can be edited. For excel version (Bulk_shipments_template_excel) once any of these fields are manually updated or deleted, the autofilled function will be lost. To recover it back, drag the fill handle down to copy the formula to the cells below or just use the original template.</t>
  </si>
  <si>
    <t>Pickup/dropoff directions: Directions can be included as facilities, as coordinates or as addresses and this is the priority order that will be considered. When a direction has facility information, it will ignore the rest of the information if it is included (coord and address). If no facility is included but it has coord and address, it will consider coordinates information. When nor facility neither coord info is included, then it will consider address. It´s mandatory to include a direction in any of its types</t>
  </si>
  <si>
    <t>12000.00</t>
  </si>
  <si>
    <t>16000.00</t>
  </si>
  <si>
    <t>22000.00</t>
  </si>
  <si>
    <t>18.00</t>
  </si>
  <si>
    <t>7.9</t>
  </si>
  <si>
    <t>8.2</t>
  </si>
  <si>
    <t>28.00</t>
  </si>
  <si>
    <t>5000.00</t>
  </si>
  <si>
    <t>9000.00</t>
  </si>
  <si>
    <t>to_be_defined</t>
  </si>
  <si>
    <t>container_chassis</t>
  </si>
  <si>
    <t>40.00</t>
  </si>
  <si>
    <t>8.5</t>
  </si>
  <si>
    <t>full</t>
  </si>
  <si>
    <t>65.00</t>
  </si>
  <si>
    <t>small_truck</t>
  </si>
  <si>
    <t>3306.93</t>
  </si>
  <si>
    <t>7716.18</t>
  </si>
  <si>
    <t>22.00</t>
  </si>
  <si>
    <t>11023.1</t>
  </si>
  <si>
    <t>van</t>
  </si>
  <si>
    <t>2000.00</t>
  </si>
  <si>
    <t>7.00</t>
  </si>
  <si>
    <t>4000.00</t>
  </si>
  <si>
    <t>10.00</t>
  </si>
  <si>
    <t>14.00</t>
  </si>
  <si>
    <t>5500.00</t>
  </si>
  <si>
    <t>16.00</t>
  </si>
  <si>
    <t>Dry Van</t>
  </si>
  <si>
    <t>Reefer</t>
  </si>
  <si>
    <t>Fresh</t>
  </si>
  <si>
    <t>Frozen</t>
  </si>
  <si>
    <t>Flatbed</t>
  </si>
  <si>
    <t>Rabon</t>
  </si>
  <si>
    <t>Torton</t>
  </si>
  <si>
    <t>To be defined</t>
  </si>
  <si>
    <t>Container Chassis</t>
  </si>
  <si>
    <t>Full</t>
  </si>
  <si>
    <t>Small Truck</t>
  </si>
  <si>
    <t>Van</t>
  </si>
  <si>
    <t>Motorcycle</t>
  </si>
  <si>
    <t>10-14ft Dry</t>
  </si>
  <si>
    <t>10-14ft Fresh</t>
  </si>
  <si>
    <t>10-14ft Frozen</t>
  </si>
  <si>
    <t>16-20ft Dry</t>
  </si>
  <si>
    <t>16-20ft Fresh</t>
  </si>
  <si>
    <t>16-20ft Frozen</t>
  </si>
  <si>
    <t>22-26ft Dry</t>
  </si>
  <si>
    <t>22-26ft Fresh</t>
  </si>
  <si>
    <t>22-26ft Frozen</t>
  </si>
  <si>
    <t>26-30ft Dry</t>
  </si>
  <si>
    <t>26-30ft Fresh</t>
  </si>
  <si>
    <t>26-30ft Frozen</t>
  </si>
  <si>
    <t>53 ft</t>
  </si>
  <si>
    <t>48 ft</t>
  </si>
  <si>
    <t>Dry</t>
  </si>
  <si>
    <t>1.5T Dry</t>
  </si>
  <si>
    <t>1.5T Fresh</t>
  </si>
  <si>
    <t>3.5T Dry</t>
  </si>
  <si>
    <t>3.5T Fresh</t>
  </si>
  <si>
    <t>5T Dry</t>
  </si>
  <si>
    <t>5T Fresh</t>
  </si>
  <si>
    <t>Legal flatbed</t>
  </si>
  <si>
    <t>Legal single drop deck(Step deck)</t>
  </si>
  <si>
    <t>Legal double drop deck</t>
  </si>
  <si>
    <t>Legal double drop detachable(Lowboy)</t>
  </si>
  <si>
    <t>Flatbed Dry</t>
  </si>
  <si>
    <t>Flatbed Fresh</t>
  </si>
  <si>
    <t>Flatbed Frozen</t>
  </si>
  <si>
    <t>Chassis Dry</t>
  </si>
  <si>
    <t>Chassis Fresh</t>
  </si>
  <si>
    <t>Chassis Frozen</t>
  </si>
  <si>
    <t>Small</t>
  </si>
  <si>
    <t>Standard</t>
  </si>
  <si>
    <t>High Roof</t>
  </si>
  <si>
    <t>Extended</t>
  </si>
  <si>
    <t>Any</t>
  </si>
  <si>
    <t>Metal</t>
  </si>
  <si>
    <t>Translucent</t>
  </si>
  <si>
    <t>Roll up</t>
  </si>
  <si>
    <t>Swing</t>
  </si>
  <si>
    <t>Composite</t>
  </si>
  <si>
    <t>Wood</t>
  </si>
  <si>
    <t>Spot</t>
  </si>
  <si>
    <t>Primary</t>
  </si>
  <si>
    <t>Private fleet</t>
  </si>
  <si>
    <t>Empty return</t>
  </si>
  <si>
    <t>Repositioning</t>
  </si>
  <si>
    <t>Dedicated service</t>
  </si>
  <si>
    <t>Mexico</t>
  </si>
  <si>
    <t>USA</t>
  </si>
  <si>
    <t>Canada</t>
  </si>
  <si>
    <t>The mandatory fields highlighed are the default ones. Please, consider your own customizations if you have them</t>
  </si>
  <si>
    <t>Pickup number</t>
  </si>
  <si>
    <t>Bol number</t>
  </si>
  <si>
    <t>Purchase order number</t>
  </si>
  <si>
    <t>Seal number</t>
  </si>
  <si>
    <t>Amount</t>
  </si>
  <si>
    <t>Currency</t>
  </si>
  <si>
    <t>Trailer type</t>
  </si>
  <si>
    <t>Category</t>
  </si>
  <si>
    <t>Temperature</t>
  </si>
  <si>
    <t>Contents</t>
  </si>
  <si>
    <t>Team driver</t>
  </si>
  <si>
    <t>Air ride</t>
  </si>
  <si>
    <t>E-track</t>
  </si>
  <si>
    <t>Food grade</t>
  </si>
  <si>
    <t>Heated</t>
  </si>
  <si>
    <t>Lift gates</t>
  </si>
  <si>
    <t>Plate trailer</t>
  </si>
  <si>
    <t>Screw in wood floors</t>
  </si>
  <si>
    <t>Vented</t>
  </si>
  <si>
    <t>Roof type</t>
  </si>
  <si>
    <t>Door type</t>
  </si>
  <si>
    <t>Panels material</t>
  </si>
  <si>
    <t>Chains</t>
  </si>
  <si>
    <t>Tarps</t>
  </si>
  <si>
    <t>Load ramp</t>
  </si>
  <si>
    <t>Produce chutes</t>
  </si>
  <si>
    <t>Tru</t>
  </si>
  <si>
    <t>Special requirements</t>
  </si>
  <si>
    <t>Additional equipment flatbed</t>
  </si>
  <si>
    <t>Additional equipment dry van</t>
  </si>
  <si>
    <t>Additional equipment reefer</t>
  </si>
  <si>
    <t>Additional equipment rabon</t>
  </si>
  <si>
    <t>Additional equipment torton</t>
  </si>
  <si>
    <t>Load value</t>
  </si>
  <si>
    <t>Hazmat</t>
  </si>
  <si>
    <t>Pallets</t>
  </si>
  <si>
    <t>Weight</t>
  </si>
  <si>
    <t>Length</t>
  </si>
  <si>
    <t>Width</t>
  </si>
  <si>
    <t>Height</t>
  </si>
  <si>
    <t>Additional notes</t>
  </si>
  <si>
    <t>Pickup facility id</t>
  </si>
  <si>
    <t>Pickup address</t>
  </si>
  <si>
    <t>Pickup country</t>
  </si>
  <si>
    <t>Pickup postal code</t>
  </si>
  <si>
    <t>Pickup state</t>
  </si>
  <si>
    <t>Pickup city</t>
  </si>
  <si>
    <t>Pickup latitude</t>
  </si>
  <si>
    <t>Pickup longitude</t>
  </si>
  <si>
    <t>Pickup consignor</t>
  </si>
  <si>
    <t>Pickup instructions</t>
  </si>
  <si>
    <t>Pickup schedule</t>
  </si>
  <si>
    <t>Earliest pickup on</t>
  </si>
  <si>
    <t>Finish pickup by</t>
  </si>
  <si>
    <t>Dropoff facility id</t>
  </si>
  <si>
    <t>Dropoff address</t>
  </si>
  <si>
    <t>Dropoff country</t>
  </si>
  <si>
    <t>Dropoff postal code</t>
  </si>
  <si>
    <t>Dropoff state</t>
  </si>
  <si>
    <t>Dropoff city</t>
  </si>
  <si>
    <t>Dropoff latitude</t>
  </si>
  <si>
    <t>Dropoff longitude</t>
  </si>
  <si>
    <t>Dropoff consignee</t>
  </si>
  <si>
    <t>Dropoff instructions</t>
  </si>
  <si>
    <t>Dropoff schedule</t>
  </si>
  <si>
    <t>Earliest dropoff on</t>
  </si>
  <si>
    <t>Finish dropoff by</t>
  </si>
  <si>
    <t>Request date</t>
  </si>
  <si>
    <t>Border crossing id</t>
  </si>
  <si>
    <t>Drayage by</t>
  </si>
  <si>
    <t>Cross docking</t>
  </si>
  <si>
    <t>Border appointment</t>
  </si>
  <si>
    <t>Border contact</t>
  </si>
  <si>
    <t>Crossing instructions</t>
  </si>
  <si>
    <t>Border crossing id 2</t>
  </si>
  <si>
    <t>Drayage by 2</t>
  </si>
  <si>
    <t>Cross docking 2</t>
  </si>
  <si>
    <t>Border appointment 2</t>
  </si>
  <si>
    <t>Border contact 2</t>
  </si>
  <si>
    <t>Crossing instructions 2</t>
  </si>
  <si>
    <t>Clave XML</t>
  </si>
  <si>
    <t>code_xml</t>
  </si>
  <si>
    <t>OutboundAirShuttle</t>
  </si>
  <si>
    <t>TransfersEmptyBags</t>
  </si>
  <si>
    <t>OutboundReturns</t>
  </si>
  <si>
    <t>TransfersReturns</t>
  </si>
  <si>
    <t>TransfersMissorts</t>
  </si>
  <si>
    <t>WELLDEX/NAFN (TransfersReactive)</t>
  </si>
  <si>
    <t>OutboundAMZLMM</t>
  </si>
  <si>
    <t>OutboundExternalFulfillment</t>
  </si>
  <si>
    <t>OutboundVendorFlex</t>
  </si>
  <si>
    <t>OutboundAMZL</t>
  </si>
  <si>
    <t>TransfersInventoryCorrection</t>
  </si>
  <si>
    <t>TransfersReactive</t>
  </si>
  <si>
    <t>TransfersToteInjection</t>
  </si>
  <si>
    <t>Inbound/Milkrun/WePay</t>
  </si>
  <si>
    <t>LTL Vendors</t>
  </si>
  <si>
    <t>V Returns</t>
  </si>
  <si>
    <t>Invoice Reference Number (IRN)</t>
  </si>
  <si>
    <t>MXN</t>
  </si>
  <si>
    <t>USD</t>
  </si>
  <si>
    <t>motorcycle</t>
  </si>
  <si>
    <t>2025-12-30 10:00:00</t>
  </si>
  <si>
    <t>Temperature controlled</t>
  </si>
  <si>
    <r>
      <t xml:space="preserve">Section </t>
    </r>
    <r>
      <rPr>
        <i/>
        <sz val="10"/>
        <color rgb="FF000000"/>
        <rFont val="Arial"/>
        <family val="2"/>
        <scheme val="minor"/>
      </rPr>
      <t>Load</t>
    </r>
    <r>
      <rPr>
        <sz val="10"/>
        <color rgb="FF000000"/>
        <rFont val="Arial"/>
        <family val="2"/>
        <scheme val="minor"/>
      </rPr>
      <t xml:space="preserve"> Columns A-E</t>
    </r>
  </si>
  <si>
    <r>
      <t xml:space="preserve">Section </t>
    </r>
    <r>
      <rPr>
        <i/>
        <sz val="10"/>
        <color rgb="FF000000"/>
        <rFont val="Arial"/>
        <family val="2"/>
        <scheme val="minor"/>
      </rPr>
      <t>Comission</t>
    </r>
    <r>
      <rPr>
        <sz val="10"/>
        <color rgb="FF000000"/>
        <rFont val="Arial"/>
        <family val="2"/>
        <scheme val="minor"/>
      </rPr>
      <t>Columns F-H</t>
    </r>
  </si>
  <si>
    <r>
      <t xml:space="preserve">Section </t>
    </r>
    <r>
      <rPr>
        <i/>
        <sz val="10"/>
        <color rgb="FF000000"/>
        <rFont val="Arial"/>
        <family val="2"/>
        <scheme val="minor"/>
      </rPr>
      <t>Freight/Equipment</t>
    </r>
    <r>
      <rPr>
        <sz val="10"/>
        <color rgb="FF000000"/>
        <rFont val="Arial"/>
        <family val="2"/>
        <scheme val="minor"/>
      </rPr>
      <t>Columns I-AI</t>
    </r>
  </si>
  <si>
    <r>
      <t xml:space="preserve">Section </t>
    </r>
    <r>
      <rPr>
        <i/>
        <sz val="10"/>
        <color rgb="FF000000"/>
        <rFont val="Arial"/>
        <family val="2"/>
        <scheme val="minor"/>
      </rPr>
      <t>Freight Requirements</t>
    </r>
    <r>
      <rPr>
        <sz val="10"/>
        <color rgb="FF000000"/>
        <rFont val="Arial"/>
        <family val="2"/>
        <scheme val="minor"/>
      </rPr>
      <t>Columns AJ-AQ</t>
    </r>
  </si>
  <si>
    <r>
      <t xml:space="preserve">Section </t>
    </r>
    <r>
      <rPr>
        <i/>
        <sz val="10"/>
        <color rgb="FF000000"/>
        <rFont val="Arial"/>
        <family val="2"/>
        <scheme val="minor"/>
      </rPr>
      <t>Pickup</t>
    </r>
    <r>
      <rPr>
        <sz val="10"/>
        <color rgb="FF000000"/>
        <rFont val="Arial"/>
        <family val="2"/>
        <scheme val="minor"/>
      </rPr>
      <t xml:space="preserve"> Columns AR-BD</t>
    </r>
  </si>
  <si>
    <r>
      <t xml:space="preserve">Section </t>
    </r>
    <r>
      <rPr>
        <i/>
        <sz val="10"/>
        <color rgb="FF000000"/>
        <rFont val="Arial"/>
        <family val="2"/>
        <scheme val="minor"/>
      </rPr>
      <t>Drop-off</t>
    </r>
    <r>
      <rPr>
        <sz val="10"/>
        <color rgb="FF000000"/>
        <rFont val="Arial"/>
        <family val="2"/>
        <scheme val="minor"/>
      </rPr>
      <t xml:space="preserve"> Columns BE-BR</t>
    </r>
  </si>
  <si>
    <r>
      <t xml:space="preserve">Section </t>
    </r>
    <r>
      <rPr>
        <i/>
        <sz val="10"/>
        <color rgb="FF000000"/>
        <rFont val="Arial"/>
        <family val="2"/>
        <scheme val="minor"/>
      </rPr>
      <t>Border Crossing Point</t>
    </r>
    <r>
      <rPr>
        <sz val="10"/>
        <color rgb="FF000000"/>
        <rFont val="Arial"/>
        <family val="2"/>
        <scheme val="minor"/>
      </rPr>
      <t>Columns BS-CD</t>
    </r>
  </si>
  <si>
    <r>
      <rPr>
        <sz val="10"/>
        <color theme="4" tint="-0.249977111117893"/>
        <rFont val="Arial"/>
        <family val="2"/>
        <scheme val="minor"/>
      </rPr>
      <t>Additional Equiment</t>
    </r>
    <r>
      <rPr>
        <sz val="10"/>
        <color rgb="FF000000"/>
        <rFont val="Arial"/>
        <family val="2"/>
        <scheme val="minor"/>
      </rPr>
      <t>: allowed fields if trailer type = Dry Van -&gt; Air ride, e-track, food grade, heated, lift gates, plate trailer, screw in wood floors, vented, roof type, door type, panels material</t>
    </r>
  </si>
  <si>
    <r>
      <rPr>
        <sz val="10"/>
        <color theme="4" tint="-0.249977111117893"/>
        <rFont val="Arial"/>
        <family val="2"/>
        <scheme val="minor"/>
      </rPr>
      <t>Additional Equiment</t>
    </r>
    <r>
      <rPr>
        <sz val="10"/>
        <color rgb="FF000000"/>
        <rFont val="Arial"/>
        <family val="2"/>
        <scheme val="minor"/>
      </rPr>
      <t>: allowed fields if trailer type = Flatbed -&gt; Air ride, chains, tarps</t>
    </r>
  </si>
  <si>
    <r>
      <rPr>
        <sz val="10"/>
        <color theme="4" tint="-0.249977111117893"/>
        <rFont val="Arial"/>
        <family val="2"/>
        <scheme val="minor"/>
      </rPr>
      <t>Additional Equiment</t>
    </r>
    <r>
      <rPr>
        <sz val="10"/>
        <color rgb="FF000000"/>
        <rFont val="Arial"/>
        <family val="2"/>
        <scheme val="minor"/>
      </rPr>
      <t>: allowed fields if trailer type = Reefer -&gt; temperature, air ride, e-track, load ramp, produce chutes, tru, roof type, door type, panels material</t>
    </r>
  </si>
  <si>
    <r>
      <rPr>
        <sz val="10"/>
        <color theme="4" tint="-0.249977111117893"/>
        <rFont val="Arial"/>
        <family val="2"/>
        <scheme val="minor"/>
      </rPr>
      <t>Additional Equiment</t>
    </r>
    <r>
      <rPr>
        <sz val="10"/>
        <color rgb="FF000000"/>
        <rFont val="Arial"/>
        <family val="2"/>
        <scheme val="minor"/>
      </rPr>
      <t>: allowed fields if trailer type = Rabon, Torton, Motorcycle, Van, Full, Small Truck, Container Chassis, To be defined -&gt; No additional equipment for torton</t>
    </r>
  </si>
  <si>
    <t>Load Bulk process can be checked in Fr8App KnowledgeBase</t>
  </si>
  <si>
    <t>4ft</t>
  </si>
  <si>
    <t>6ft</t>
  </si>
  <si>
    <t>8ft</t>
  </si>
  <si>
    <t>2026-01-15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</si>
</sst>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theme="1"/>
      <name val="Arial"/>
    </font>
    <font>
      <b/>
      <sz val="10"/>
      <color theme="1"/>
      <name val="Arial"/>
    </font>
    <font>
      <b/>
      <u/>
      <sz val="10"/>
      <color theme="1"/>
      <name val="Arial"/>
    </font>
    <font>
      <u/>
      <sz val="10"/>
      <color theme="1"/>
      <name val="Arial"/>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ED7DD"/>
        <bgColor rgb="FF8ED7DD"/>
      </patternFill>
    </fill>
  </fills>
  <borders count="22">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4">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12" fillId="0" borderId="12"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2" fillId="0" borderId="0" xfId="0" applyFont="1" applyAlignment="1">
      <alignment horizontal="left"/>
    </xf>
    <xf numFmtId="0" fontId="2" fillId="0" borderId="0" xfId="0" applyFont="1" applyAlignment="1">
      <alignment vertical="center"/>
    </xf>
    <xf numFmtId="49" fontId="2" fillId="0" borderId="0" xfId="0" applyNumberFormat="1" applyFont="1" applyFill="1" applyAlignment="1"/>
    <xf numFmtId="0" fontId="16" fillId="0" borderId="19" xfId="1" applyFill="1" applyBorder="1" applyAlignment="1">
      <alignment wrapText="1"/>
    </xf>
    <xf numFmtId="0" fontId="17" fillId="0" borderId="20" xfId="0" applyFont="1" applyBorder="1" applyAlignment="1">
      <alignment horizontal="center" vertical="center"/>
    </xf>
    <xf numFmtId="0" fontId="18" fillId="8" borderId="21" xfId="0" applyFont="1" applyFill="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9" fillId="0" borderId="21" xfId="0" applyFont="1" applyBorder="1" applyAlignment="1">
      <alignment horizontal="center" vertical="center"/>
    </xf>
    <xf numFmtId="0" fontId="20" fillId="0" borderId="20"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r8.app/hc/en-us/articles/39569313855251-How-to-use-Bulk-Loads-Templa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K21"/>
  <sheetViews>
    <sheetView tabSelected="1" zoomScale="90" zoomScaleNormal="90" workbookViewId="0">
      <selection activeCell="A24" sqref="A24"/>
    </sheetView>
  </sheetViews>
  <sheetFormatPr baseColWidth="10" defaultColWidth="12.5546875" defaultRowHeight="15.75" customHeight="1" x14ac:dyDescent="0.25"/>
  <cols>
    <col min="1" max="1" width="13" style="4" bestFit="1" customWidth="1"/>
    <col min="2" max="2" width="16.6640625" style="4" bestFit="1" customWidth="1"/>
    <col min="3" max="3" width="10" style="4" bestFit="1" customWidth="1"/>
    <col min="4" max="4" width="20.21875" style="4" bestFit="1" customWidth="1"/>
    <col min="5" max="5" width="10.88671875" style="4" bestFit="1" customWidth="1"/>
    <col min="6" max="6" width="8.88671875" style="4" bestFit="1" customWidth="1"/>
    <col min="7" max="7" width="13.5546875" style="4" bestFit="1" customWidth="1"/>
    <col min="8" max="8" width="13.5546875" style="4" customWidth="1"/>
    <col min="9" max="9" width="10.44140625" style="4" bestFit="1" customWidth="1"/>
    <col min="10" max="10" width="11" style="4" bestFit="1" customWidth="1"/>
    <col min="11" max="11" width="10.6640625" style="5" bestFit="1" customWidth="1"/>
    <col min="12" max="12" width="10.77734375" style="5" bestFit="1" customWidth="1"/>
    <col min="13" max="13" width="7.77734375" style="5" bestFit="1" customWidth="1"/>
    <col min="14" max="14" width="6.77734375" style="5" bestFit="1" customWidth="1"/>
    <col min="15" max="15" width="6.5546875" style="5" bestFit="1" customWidth="1"/>
    <col min="16" max="16" width="9.77734375" style="5" bestFit="1" customWidth="1"/>
    <col min="17" max="17" width="6.44140625" style="5" bestFit="1" customWidth="1"/>
    <col min="18" max="18" width="7.6640625" style="5" bestFit="1" customWidth="1"/>
    <col min="19" max="19" width="9.88671875" style="5" bestFit="1" customWidth="1"/>
    <col min="20" max="20" width="9.77734375" style="5" customWidth="1"/>
    <col min="21" max="21" width="6.21875" style="5" bestFit="1" customWidth="1"/>
    <col min="22" max="22" width="8.21875" style="5" bestFit="1" customWidth="1"/>
    <col min="23" max="23" width="8.6640625" style="5" bestFit="1" customWidth="1"/>
    <col min="24" max="24" width="13.109375" style="5" bestFit="1" customWidth="1"/>
    <col min="25" max="25" width="6.33203125" style="5" bestFit="1" customWidth="1"/>
    <col min="26" max="26" width="5" style="5" bestFit="1" customWidth="1"/>
    <col min="27" max="27" width="9" style="5" bestFit="1" customWidth="1"/>
    <col min="28" max="28" width="13.5546875" style="5" bestFit="1" customWidth="1"/>
    <col min="29" max="29" width="4.109375" style="5" bestFit="1" customWidth="1"/>
    <col min="30" max="30" width="5.44140625" style="5" customWidth="1"/>
    <col min="31" max="31" width="12.33203125" style="5" customWidth="1"/>
    <col min="32" max="32" width="9.33203125" style="5" customWidth="1"/>
    <col min="33" max="33" width="8.5546875" style="5" customWidth="1"/>
    <col min="34" max="34" width="12.21875" style="5" customWidth="1"/>
    <col min="35" max="35" width="7.109375" style="5" customWidth="1"/>
    <col min="36" max="36" width="9" style="5" bestFit="1" customWidth="1"/>
    <col min="37" max="37" width="11.6640625" style="5" bestFit="1" customWidth="1"/>
    <col min="38" max="38" width="6" style="5" bestFit="1" customWidth="1"/>
    <col min="39" max="39" width="8.5546875" style="5" bestFit="1" customWidth="1"/>
    <col min="40" max="40" width="5.77734375" style="5" bestFit="1" customWidth="1"/>
    <col min="41" max="41" width="5.109375" style="5" bestFit="1" customWidth="1"/>
    <col min="42" max="42" width="5.88671875" style="5" bestFit="1" customWidth="1"/>
    <col min="43" max="43" width="4.44140625" style="5" bestFit="1" customWidth="1"/>
    <col min="44" max="44" width="15.6640625" style="5" customWidth="1"/>
    <col min="45" max="45" width="43.109375" style="5" bestFit="1" customWidth="1"/>
    <col min="46" max="46" width="14.109375" style="5" bestFit="1" customWidth="1"/>
    <col min="47" max="47" width="17.5546875" style="5" bestFit="1" customWidth="1"/>
    <col min="48" max="48" width="11.6640625" style="5" bestFit="1" customWidth="1"/>
    <col min="49" max="49" width="10.44140625" style="5" bestFit="1" customWidth="1"/>
    <col min="50" max="50" width="10" style="5" bestFit="1" customWidth="1"/>
    <col min="51" max="51" width="11.6640625" style="5" bestFit="1" customWidth="1"/>
    <col min="52" max="52" width="14.88671875" style="5" bestFit="1" customWidth="1"/>
    <col min="53" max="53" width="16.21875" style="5" bestFit="1" customWidth="1"/>
    <col min="54" max="54" width="14.109375" style="5" bestFit="1" customWidth="1"/>
    <col min="55" max="55" width="20.88671875" style="5" bestFit="1" customWidth="1"/>
    <col min="56" max="56" width="18.5546875" style="5" bestFit="1" customWidth="1"/>
    <col min="57" max="57" width="15.5546875" style="5" bestFit="1" customWidth="1"/>
    <col min="58" max="58" width="41.109375" style="5" customWidth="1"/>
    <col min="59" max="59" width="14.6640625" style="5" bestFit="1" customWidth="1"/>
    <col min="60" max="60" width="18.109375" style="5" bestFit="1" customWidth="1"/>
    <col min="61" max="62" width="15.77734375" style="5" bestFit="1" customWidth="1"/>
    <col min="63" max="63" width="11.5546875" style="5" bestFit="1" customWidth="1"/>
    <col min="64" max="64" width="11.6640625" style="5" bestFit="1" customWidth="1"/>
    <col min="65" max="65" width="15.6640625" style="5" bestFit="1" customWidth="1"/>
    <col min="66" max="66" width="16.6640625" style="5" bestFit="1" customWidth="1"/>
    <col min="67" max="67" width="14.5546875" style="5" bestFit="1" customWidth="1"/>
    <col min="68" max="68" width="21.44140625" style="5" bestFit="1" customWidth="1"/>
    <col min="69" max="69" width="19.109375" style="5" bestFit="1" customWidth="1"/>
    <col min="70" max="70" width="11" style="5" bestFit="1" customWidth="1"/>
    <col min="71" max="71" width="9" style="5" bestFit="1" customWidth="1"/>
    <col min="72" max="72" width="10.21875" style="5" bestFit="1" customWidth="1"/>
    <col min="73" max="73" width="12.33203125" style="5" bestFit="1" customWidth="1"/>
    <col min="74" max="74" width="16.77734375" style="5" bestFit="1" customWidth="1"/>
    <col min="75" max="75" width="12.77734375" style="5" bestFit="1" customWidth="1"/>
    <col min="76" max="76" width="17.77734375" style="5" bestFit="1" customWidth="1"/>
    <col min="77" max="77" width="10.5546875" style="5" bestFit="1" customWidth="1"/>
    <col min="78" max="78" width="11.77734375" style="5" bestFit="1" customWidth="1"/>
    <col min="79" max="79" width="13.88671875" style="5" bestFit="1" customWidth="1"/>
    <col min="80" max="80" width="18.33203125" style="5" bestFit="1" customWidth="1"/>
    <col min="81" max="81" width="14.33203125" style="5" bestFit="1" customWidth="1"/>
    <col min="82" max="82" width="19.33203125" style="5" bestFit="1" customWidth="1"/>
    <col min="83" max="16384" width="12.5546875" style="5"/>
  </cols>
  <sheetData>
    <row r="1" spans="1:89" s="51" customFormat="1" ht="21.6" customHeight="1" thickBot="1" x14ac:dyDescent="0.3">
      <c r="A1" s="37" t="s">
        <v>239</v>
      </c>
      <c r="B1" s="38" t="s">
        <v>337</v>
      </c>
      <c r="C1" s="38" t="s">
        <v>240</v>
      </c>
      <c r="D1" s="38" t="s">
        <v>241</v>
      </c>
      <c r="E1" s="39" t="s">
        <v>242</v>
      </c>
      <c r="F1" s="72" t="s">
        <v>243</v>
      </c>
      <c r="G1" s="36" t="s">
        <v>244</v>
      </c>
      <c r="H1" s="83" t="s">
        <v>319</v>
      </c>
      <c r="I1" s="40" t="s">
        <v>245</v>
      </c>
      <c r="J1" s="36" t="s">
        <v>246</v>
      </c>
      <c r="K1" s="41" t="s">
        <v>247</v>
      </c>
      <c r="L1" s="42" t="s">
        <v>248</v>
      </c>
      <c r="M1" s="43" t="s">
        <v>249</v>
      </c>
      <c r="N1" s="44" t="s">
        <v>250</v>
      </c>
      <c r="O1" s="44" t="s">
        <v>251</v>
      </c>
      <c r="P1" s="44" t="s">
        <v>252</v>
      </c>
      <c r="Q1" s="44" t="s">
        <v>253</v>
      </c>
      <c r="R1" s="44" t="s">
        <v>254</v>
      </c>
      <c r="S1" s="44" t="s">
        <v>255</v>
      </c>
      <c r="T1" s="44" t="s">
        <v>256</v>
      </c>
      <c r="U1" s="44" t="s">
        <v>257</v>
      </c>
      <c r="V1" s="44" t="s">
        <v>258</v>
      </c>
      <c r="W1" s="44" t="s">
        <v>259</v>
      </c>
      <c r="X1" s="44" t="s">
        <v>260</v>
      </c>
      <c r="Y1" s="44" t="s">
        <v>261</v>
      </c>
      <c r="Z1" s="44" t="s">
        <v>262</v>
      </c>
      <c r="AA1" s="44" t="s">
        <v>263</v>
      </c>
      <c r="AB1" s="44" t="s">
        <v>264</v>
      </c>
      <c r="AC1" s="44" t="s">
        <v>265</v>
      </c>
      <c r="AD1" s="45" t="s">
        <v>266</v>
      </c>
      <c r="AE1" s="46" t="s">
        <v>267</v>
      </c>
      <c r="AF1" s="46" t="s">
        <v>268</v>
      </c>
      <c r="AG1" s="46" t="s">
        <v>269</v>
      </c>
      <c r="AH1" s="46" t="s">
        <v>270</v>
      </c>
      <c r="AI1" s="47" t="s">
        <v>271</v>
      </c>
      <c r="AJ1" s="48" t="s">
        <v>272</v>
      </c>
      <c r="AK1" s="46" t="s">
        <v>273</v>
      </c>
      <c r="AL1" s="45" t="s">
        <v>274</v>
      </c>
      <c r="AM1" s="49" t="s">
        <v>275</v>
      </c>
      <c r="AN1" s="49" t="s">
        <v>276</v>
      </c>
      <c r="AO1" s="49" t="s">
        <v>277</v>
      </c>
      <c r="AP1" s="49" t="s">
        <v>278</v>
      </c>
      <c r="AQ1" s="78" t="s">
        <v>279</v>
      </c>
      <c r="AR1" s="64" t="s">
        <v>280</v>
      </c>
      <c r="AS1" s="65" t="s">
        <v>281</v>
      </c>
      <c r="AT1" s="66" t="s">
        <v>282</v>
      </c>
      <c r="AU1" s="65" t="s">
        <v>283</v>
      </c>
      <c r="AV1" s="67" t="s">
        <v>284</v>
      </c>
      <c r="AW1" s="65" t="s">
        <v>285</v>
      </c>
      <c r="AX1" s="79" t="s">
        <v>286</v>
      </c>
      <c r="AY1" s="79" t="s">
        <v>287</v>
      </c>
      <c r="AZ1" s="45" t="s">
        <v>288</v>
      </c>
      <c r="BA1" s="45" t="s">
        <v>289</v>
      </c>
      <c r="BB1" s="45" t="s">
        <v>290</v>
      </c>
      <c r="BC1" s="80" t="s">
        <v>291</v>
      </c>
      <c r="BD1" s="81" t="s">
        <v>292</v>
      </c>
      <c r="BE1" s="65" t="s">
        <v>293</v>
      </c>
      <c r="BF1" s="65" t="s">
        <v>294</v>
      </c>
      <c r="BG1" s="66" t="s">
        <v>295</v>
      </c>
      <c r="BH1" s="65" t="s">
        <v>296</v>
      </c>
      <c r="BI1" s="67" t="s">
        <v>297</v>
      </c>
      <c r="BJ1" s="65" t="s">
        <v>298</v>
      </c>
      <c r="BK1" s="79" t="s">
        <v>299</v>
      </c>
      <c r="BL1" s="79" t="s">
        <v>300</v>
      </c>
      <c r="BM1" s="45" t="s">
        <v>301</v>
      </c>
      <c r="BN1" s="45" t="s">
        <v>302</v>
      </c>
      <c r="BO1" s="45" t="s">
        <v>303</v>
      </c>
      <c r="BP1" s="73" t="s">
        <v>304</v>
      </c>
      <c r="BQ1" s="73" t="s">
        <v>305</v>
      </c>
      <c r="BR1" s="45" t="s">
        <v>306</v>
      </c>
      <c r="BS1" s="82" t="s">
        <v>307</v>
      </c>
      <c r="BT1" s="45" t="s">
        <v>308</v>
      </c>
      <c r="BU1" s="45" t="s">
        <v>309</v>
      </c>
      <c r="BV1" s="45" t="s">
        <v>310</v>
      </c>
      <c r="BW1" s="45" t="s">
        <v>311</v>
      </c>
      <c r="BX1" s="45" t="s">
        <v>312</v>
      </c>
      <c r="BY1" s="82" t="s">
        <v>313</v>
      </c>
      <c r="BZ1" s="45" t="s">
        <v>314</v>
      </c>
      <c r="CA1" s="45" t="s">
        <v>315</v>
      </c>
      <c r="CB1" s="45" t="s">
        <v>316</v>
      </c>
      <c r="CC1" s="45" t="s">
        <v>317</v>
      </c>
      <c r="CD1" s="50" t="s">
        <v>318</v>
      </c>
      <c r="CI1" s="52"/>
      <c r="CJ1" s="52"/>
      <c r="CK1" s="52"/>
    </row>
    <row r="2" spans="1:89" ht="15.75" customHeight="1" x14ac:dyDescent="0.25">
      <c r="A2" s="25">
        <v>456123</v>
      </c>
      <c r="B2" s="26"/>
      <c r="C2" s="26"/>
      <c r="D2" s="26"/>
      <c r="E2" s="27"/>
      <c r="F2" s="25">
        <v>3000</v>
      </c>
      <c r="G2" s="26" t="s">
        <v>339</v>
      </c>
      <c r="H2" s="26"/>
      <c r="I2" s="32" t="s">
        <v>178</v>
      </c>
      <c r="J2" s="26" t="s">
        <v>208</v>
      </c>
      <c r="K2" s="26"/>
      <c r="L2" s="31"/>
      <c r="M2" s="26"/>
      <c r="N2" s="26"/>
      <c r="O2" s="26"/>
      <c r="P2" s="26"/>
      <c r="Q2" s="26"/>
      <c r="R2" s="26"/>
      <c r="S2" s="26"/>
      <c r="T2" s="26"/>
      <c r="U2" s="26"/>
      <c r="V2" s="26" t="s">
        <v>223</v>
      </c>
      <c r="W2" s="26" t="s">
        <v>225</v>
      </c>
      <c r="X2" s="26" t="s">
        <v>227</v>
      </c>
      <c r="Y2" s="31"/>
      <c r="Z2" s="31" t="s">
        <v>355</v>
      </c>
      <c r="AA2" s="31"/>
      <c r="AB2" s="31"/>
      <c r="AC2" s="26"/>
      <c r="AD2" s="31"/>
      <c r="AE2" s="26"/>
      <c r="AF2" s="26"/>
      <c r="AG2" s="26"/>
      <c r="AH2" s="26"/>
      <c r="AI2" s="27"/>
      <c r="AJ2" s="13">
        <v>50000</v>
      </c>
      <c r="AK2" s="14"/>
      <c r="AL2" s="14">
        <v>2</v>
      </c>
      <c r="AM2" s="14" t="str">
        <f>IF(J2="","",IFERROR(VLOOKUP(I2 &amp; "|" &amp; J2,_data_!$A$27:$D$76,4,FALSE),""))</f>
        <v>48000.00</v>
      </c>
      <c r="AN2" s="14" t="str">
        <f>IF(J2="","",IFERROR(VLOOKUP(I2 &amp; "|" &amp; J2,_data_!$A$27:$E$76,5,FALSE),""))</f>
        <v>48.00</v>
      </c>
      <c r="AO2" s="14" t="str">
        <f>IF(J2="","",IFERROR(VLOOKUP(I2 &amp; "|" &amp; J2,_data_!$A$27:$F$76,6,FALSE),""))</f>
        <v>8.50</v>
      </c>
      <c r="AP2" s="14" t="str">
        <f>IF(J2="","",IFERROR(VLOOKUP(I2 &amp; "|" &amp; J2,_data_!$A$27:$G$76,7,FALSE),""))</f>
        <v>8.50</v>
      </c>
      <c r="AQ2" s="10"/>
      <c r="AR2" s="13">
        <v>1660</v>
      </c>
      <c r="AS2" s="35"/>
      <c r="AT2" s="14"/>
      <c r="AU2" s="14"/>
      <c r="AV2" s="35"/>
      <c r="AW2" s="71"/>
      <c r="AX2"/>
      <c r="AY2"/>
      <c r="AZ2" s="35"/>
      <c r="BA2" s="14"/>
      <c r="BB2" s="14"/>
      <c r="BC2" s="6" t="s">
        <v>341</v>
      </c>
      <c r="BD2" s="34" t="s">
        <v>341</v>
      </c>
      <c r="BE2">
        <v>1667</v>
      </c>
      <c r="BF2"/>
      <c r="BG2"/>
      <c r="BH2"/>
      <c r="BI2"/>
      <c r="BJ2"/>
      <c r="BK2" s="69"/>
      <c r="BL2" s="69"/>
      <c r="BM2"/>
      <c r="BN2"/>
      <c r="BO2"/>
      <c r="BP2" s="6" t="s">
        <v>358</v>
      </c>
      <c r="BQ2" s="6" t="s">
        <v>358</v>
      </c>
      <c r="BR2"/>
      <c r="BS2" s="13"/>
      <c r="BT2" s="14"/>
      <c r="BU2" s="14"/>
      <c r="BV2" s="14"/>
      <c r="BW2" s="14"/>
      <c r="BX2" s="14"/>
      <c r="BY2" s="14"/>
      <c r="BZ2" s="14"/>
      <c r="CA2" s="14"/>
      <c r="CB2" s="14"/>
      <c r="CC2" s="14"/>
      <c r="CD2" s="10"/>
    </row>
    <row r="3" spans="1:89" ht="15.75" customHeight="1" x14ac:dyDescent="0.25">
      <c r="A3" s="25">
        <v>13217</v>
      </c>
      <c r="B3" s="26"/>
      <c r="C3" s="26"/>
      <c r="D3" s="26"/>
      <c r="E3" s="27"/>
      <c r="F3" s="25">
        <v>3000</v>
      </c>
      <c r="G3" s="26" t="s">
        <v>339</v>
      </c>
      <c r="H3" s="26"/>
      <c r="I3" s="32" t="s">
        <v>178</v>
      </c>
      <c r="J3" s="26" t="s">
        <v>209</v>
      </c>
      <c r="K3" s="26"/>
      <c r="L3" s="31"/>
      <c r="M3" s="26"/>
      <c r="N3" s="26"/>
      <c r="O3" s="26"/>
      <c r="P3" s="26"/>
      <c r="Q3" s="26"/>
      <c r="R3" s="26"/>
      <c r="S3" s="26"/>
      <c r="T3" s="26"/>
      <c r="U3" s="26"/>
      <c r="V3" s="26"/>
      <c r="W3" s="26"/>
      <c r="X3" s="26"/>
      <c r="Y3" s="31"/>
      <c r="Z3" s="31" t="s">
        <v>356</v>
      </c>
      <c r="AA3" s="31"/>
      <c r="AB3" s="31"/>
      <c r="AC3" s="26"/>
      <c r="AD3" s="31"/>
      <c r="AE3" s="26"/>
      <c r="AF3" s="26"/>
      <c r="AG3" s="26"/>
      <c r="AH3" s="26"/>
      <c r="AI3" s="27"/>
      <c r="AJ3" s="13"/>
      <c r="AK3" s="14"/>
      <c r="AL3" s="14">
        <v>20</v>
      </c>
      <c r="AM3" s="14" t="str">
        <f>IF(J3="","",IFERROR(VLOOKUP(I3 &amp; "|" &amp; J3,_data_!$A$27:$D$76,4,FALSE),""))</f>
        <v>48000.00</v>
      </c>
      <c r="AN3" s="14" t="str">
        <f>IF(J3="","",IFERROR(VLOOKUP(I3 &amp; "|" &amp; J3,_data_!$A$27:$E$76,5,FALSE),""))</f>
        <v>53.00</v>
      </c>
      <c r="AO3" s="14" t="str">
        <f>IF(J3="","",IFERROR(VLOOKUP(I3 &amp; "|" &amp; J3,_data_!$A$27:$F$76,6,FALSE),""))</f>
        <v>8.50</v>
      </c>
      <c r="AP3" s="14" t="str">
        <f>IF(J3="","",IFERROR(VLOOKUP(I3 &amp; "|" &amp; J3,_data_!$A$27:$G$76,7,FALSE),""))</f>
        <v>10.50</v>
      </c>
      <c r="AQ3" s="10"/>
      <c r="AR3" s="13">
        <v>1660</v>
      </c>
      <c r="AS3" s="35"/>
      <c r="AT3" s="14"/>
      <c r="AU3" s="14"/>
      <c r="AV3" s="35"/>
      <c r="AW3" s="71"/>
      <c r="AX3"/>
      <c r="AY3"/>
      <c r="AZ3" s="35"/>
      <c r="BA3" s="14"/>
      <c r="BB3" s="14"/>
      <c r="BC3" s="6" t="s">
        <v>341</v>
      </c>
      <c r="BD3" s="34" t="s">
        <v>341</v>
      </c>
      <c r="BE3">
        <v>1667</v>
      </c>
      <c r="BF3" s="1"/>
      <c r="BG3" s="71"/>
      <c r="BH3"/>
      <c r="BI3" s="1"/>
      <c r="BJ3" s="1"/>
      <c r="BK3" s="69"/>
      <c r="BL3" s="69"/>
      <c r="BM3" s="1"/>
      <c r="BN3"/>
      <c r="BO3"/>
      <c r="BP3" s="6" t="s">
        <v>358</v>
      </c>
      <c r="BQ3" s="6" t="s">
        <v>358</v>
      </c>
      <c r="BR3"/>
      <c r="BS3" s="13"/>
      <c r="BT3" s="14"/>
      <c r="BU3" s="14"/>
      <c r="BV3" s="14"/>
      <c r="BW3" s="14"/>
      <c r="BX3" s="14"/>
      <c r="BY3" s="14"/>
      <c r="BZ3" s="14"/>
      <c r="CA3" s="14"/>
      <c r="CB3" s="14"/>
      <c r="CC3" s="14"/>
      <c r="CD3" s="10"/>
    </row>
    <row r="4" spans="1:89" ht="15.75" customHeight="1" x14ac:dyDescent="0.25">
      <c r="A4" s="25">
        <v>1235498</v>
      </c>
      <c r="B4" s="26"/>
      <c r="C4" s="26"/>
      <c r="D4" s="26"/>
      <c r="E4" s="27"/>
      <c r="F4" s="25">
        <v>3000</v>
      </c>
      <c r="G4" s="26" t="s">
        <v>339</v>
      </c>
      <c r="H4" s="26"/>
      <c r="I4" s="32" t="s">
        <v>174</v>
      </c>
      <c r="J4" s="26" t="s">
        <v>200</v>
      </c>
      <c r="K4" s="26"/>
      <c r="L4" s="31"/>
      <c r="M4" s="26"/>
      <c r="N4" s="26"/>
      <c r="O4" s="26"/>
      <c r="P4" s="26"/>
      <c r="Q4" s="26"/>
      <c r="R4" s="26"/>
      <c r="S4" s="26"/>
      <c r="T4" s="26"/>
      <c r="U4" s="26"/>
      <c r="V4" s="26"/>
      <c r="W4" s="26"/>
      <c r="X4" s="26"/>
      <c r="Y4" s="31"/>
      <c r="Z4" s="31" t="s">
        <v>357</v>
      </c>
      <c r="AA4" s="31"/>
      <c r="AB4" s="31"/>
      <c r="AC4" s="26"/>
      <c r="AD4" s="31"/>
      <c r="AE4" s="26"/>
      <c r="AF4" s="26"/>
      <c r="AG4" s="26"/>
      <c r="AH4" s="26"/>
      <c r="AI4" s="27"/>
      <c r="AJ4" s="13"/>
      <c r="AK4" s="14"/>
      <c r="AL4" s="14"/>
      <c r="AM4" s="14" t="str">
        <f>IF(J4="","",IFERROR(VLOOKUP(I4 &amp; "|" &amp; J4,_data_!$A$27:$D$76,4,FALSE),""))</f>
        <v>45000.00</v>
      </c>
      <c r="AN4" s="14" t="str">
        <f>IF(J4="","",IFERROR(VLOOKUP(I4 &amp; "|" &amp; J4,_data_!$A$27:$E$76,5,FALSE),""))</f>
        <v>48.00</v>
      </c>
      <c r="AO4" s="14" t="str">
        <f>IF(J4="","",IFERROR(VLOOKUP(I4 &amp; "|" &amp; J4,_data_!$A$27:$F$76,6,FALSE),""))</f>
        <v>8.50</v>
      </c>
      <c r="AP4" s="14" t="str">
        <f>IF(J4="","",IFERROR(VLOOKUP(I4 &amp; "|" &amp; J4,_data_!$A$27:$G$76,7,FALSE),""))</f>
        <v>13.50</v>
      </c>
      <c r="AQ4" s="10"/>
      <c r="AR4" s="13">
        <v>1660</v>
      </c>
      <c r="AS4" s="14"/>
      <c r="AT4" s="14"/>
      <c r="AU4" s="14"/>
      <c r="AV4" s="14"/>
      <c r="AW4" s="14"/>
      <c r="AX4"/>
      <c r="AY4"/>
      <c r="AZ4" s="35"/>
      <c r="BA4" s="14"/>
      <c r="BB4" s="14"/>
      <c r="BC4" s="6" t="s">
        <v>341</v>
      </c>
      <c r="BD4" s="34" t="s">
        <v>341</v>
      </c>
      <c r="BE4">
        <v>1667</v>
      </c>
      <c r="BF4"/>
      <c r="BG4"/>
      <c r="BH4"/>
      <c r="BI4"/>
      <c r="BJ4"/>
      <c r="BK4"/>
      <c r="BL4" s="69"/>
      <c r="BM4" s="1"/>
      <c r="BN4"/>
      <c r="BO4"/>
      <c r="BP4" s="6" t="s">
        <v>358</v>
      </c>
      <c r="BQ4" s="6" t="s">
        <v>358</v>
      </c>
      <c r="BR4"/>
      <c r="BS4" s="13"/>
      <c r="BT4" s="14"/>
      <c r="BU4" s="14"/>
      <c r="BV4" s="14"/>
      <c r="BW4" s="14"/>
      <c r="BX4" s="14"/>
      <c r="BY4" s="14"/>
      <c r="BZ4" s="14"/>
      <c r="CA4" s="14"/>
      <c r="CB4" s="14"/>
      <c r="CC4" s="14"/>
      <c r="CD4" s="10"/>
    </row>
    <row r="5" spans="1:89" ht="15.75" customHeight="1" x14ac:dyDescent="0.25">
      <c r="A5" s="25">
        <v>122254</v>
      </c>
      <c r="B5" s="26"/>
      <c r="C5" s="26"/>
      <c r="D5" s="26"/>
      <c r="E5" s="27"/>
      <c r="F5" s="25">
        <v>5000</v>
      </c>
      <c r="G5" s="26" t="s">
        <v>339</v>
      </c>
      <c r="H5" s="26"/>
      <c r="I5" s="32" t="s">
        <v>178</v>
      </c>
      <c r="J5" s="26" t="s">
        <v>208</v>
      </c>
      <c r="K5" s="26"/>
      <c r="L5" s="31"/>
      <c r="M5" s="26"/>
      <c r="N5" s="26"/>
      <c r="O5" s="26"/>
      <c r="P5" s="26"/>
      <c r="Q5" s="26"/>
      <c r="R5" s="26"/>
      <c r="S5" s="26"/>
      <c r="T5" s="26"/>
      <c r="U5" s="26"/>
      <c r="V5" s="26"/>
      <c r="W5" s="26"/>
      <c r="X5" s="26"/>
      <c r="Y5" s="31"/>
      <c r="Z5" s="31" t="s">
        <v>222</v>
      </c>
      <c r="AA5" s="31"/>
      <c r="AB5" s="31"/>
      <c r="AC5" s="26"/>
      <c r="AD5" s="26"/>
      <c r="AE5" s="26"/>
      <c r="AF5" s="26"/>
      <c r="AG5" s="26"/>
      <c r="AH5" s="26"/>
      <c r="AI5" s="27"/>
      <c r="AJ5" s="13"/>
      <c r="AK5" s="14"/>
      <c r="AL5" s="14"/>
      <c r="AM5" s="14" t="str">
        <f>IF(J5="","",IFERROR(VLOOKUP(I5 &amp; "|" &amp; J5,_data_!$A$27:$D$76,4,FALSE),""))</f>
        <v>48000.00</v>
      </c>
      <c r="AN5" s="14" t="str">
        <f>IF(J5="","",IFERROR(VLOOKUP(I5 &amp; "|" &amp; J5,_data_!$A$27:$E$76,5,FALSE),""))</f>
        <v>48.00</v>
      </c>
      <c r="AO5" s="14" t="str">
        <f>IF(J5="","",IFERROR(VLOOKUP(I5 &amp; "|" &amp; J5,_data_!$A$27:$F$76,6,FALSE),""))</f>
        <v>8.50</v>
      </c>
      <c r="AP5" s="14" t="str">
        <f>IF(J5="","",IFERROR(VLOOKUP(I5 &amp; "|" &amp; J5,_data_!$A$27:$G$76,7,FALSE),""))</f>
        <v>8.50</v>
      </c>
      <c r="AQ5" s="10"/>
      <c r="AR5" s="13">
        <v>1668</v>
      </c>
      <c r="AS5" s="14"/>
      <c r="AT5" s="14"/>
      <c r="AU5" s="14"/>
      <c r="AV5" s="14"/>
      <c r="AW5" s="14"/>
      <c r="AX5"/>
      <c r="AY5"/>
      <c r="AZ5" s="35"/>
      <c r="BA5" s="14"/>
      <c r="BB5" s="14"/>
      <c r="BC5" s="6" t="s">
        <v>341</v>
      </c>
      <c r="BD5" s="34" t="s">
        <v>341</v>
      </c>
      <c r="BE5">
        <v>1667</v>
      </c>
      <c r="BF5" s="1"/>
      <c r="BG5"/>
      <c r="BH5"/>
      <c r="BI5"/>
      <c r="BJ5"/>
      <c r="BK5"/>
      <c r="BL5" s="69"/>
      <c r="BM5" s="1"/>
      <c r="BN5"/>
      <c r="BO5"/>
      <c r="BP5" s="6" t="s">
        <v>358</v>
      </c>
      <c r="BQ5" s="6" t="s">
        <v>358</v>
      </c>
      <c r="BR5"/>
      <c r="BS5" s="13"/>
      <c r="BT5" s="14"/>
      <c r="BU5" s="14"/>
      <c r="BV5" s="14"/>
      <c r="BW5" s="14"/>
      <c r="BX5" s="14"/>
      <c r="BY5" s="14"/>
      <c r="BZ5" s="14"/>
      <c r="CA5" s="14"/>
      <c r="CB5" s="14"/>
      <c r="CC5" s="14"/>
      <c r="CD5" s="10"/>
    </row>
    <row r="6" spans="1:89" ht="15.75" customHeight="1" x14ac:dyDescent="0.25">
      <c r="A6" s="25">
        <v>236999</v>
      </c>
      <c r="B6" s="26"/>
      <c r="C6" s="26"/>
      <c r="D6" s="26"/>
      <c r="E6" s="27"/>
      <c r="F6" s="25">
        <v>5000</v>
      </c>
      <c r="G6" s="26" t="s">
        <v>339</v>
      </c>
      <c r="H6" s="26"/>
      <c r="I6" s="32" t="s">
        <v>175</v>
      </c>
      <c r="J6" s="26" t="s">
        <v>177</v>
      </c>
      <c r="K6" s="31"/>
      <c r="L6" s="26"/>
      <c r="M6" s="26"/>
      <c r="N6" s="26"/>
      <c r="O6" s="26"/>
      <c r="P6" s="26"/>
      <c r="Q6" s="26"/>
      <c r="R6" s="26"/>
      <c r="S6" s="26"/>
      <c r="T6" s="26"/>
      <c r="U6" s="26"/>
      <c r="V6" s="26"/>
      <c r="W6" s="26"/>
      <c r="X6" s="26"/>
      <c r="Y6" s="31"/>
      <c r="Z6" s="31"/>
      <c r="AA6" s="31"/>
      <c r="AB6" s="31"/>
      <c r="AC6" s="26"/>
      <c r="AD6" s="26"/>
      <c r="AE6" s="26"/>
      <c r="AF6" s="26"/>
      <c r="AG6" s="26"/>
      <c r="AH6" s="26"/>
      <c r="AI6" s="27"/>
      <c r="AJ6" s="13"/>
      <c r="AK6" s="14"/>
      <c r="AL6" s="14"/>
      <c r="AM6" s="14" t="str">
        <f>IF(J6="","",IFERROR(VLOOKUP(I6 &amp; "|" &amp; J6,_data_!$A$27:$D$76,4,FALSE),""))</f>
        <v>44000.00</v>
      </c>
      <c r="AN6" s="14" t="str">
        <f>IF(J6="","",IFERROR(VLOOKUP(I6 &amp; "|" &amp; J6,_data_!$A$27:$E$76,5,FALSE),""))</f>
        <v>53.00</v>
      </c>
      <c r="AO6" s="14" t="str">
        <f>IF(J6="","",IFERROR(VLOOKUP(I6 &amp; "|" &amp; J6,_data_!$A$27:$F$76,6,FALSE),""))</f>
        <v>8.50</v>
      </c>
      <c r="AP6" s="14" t="str">
        <f>IF(J6="","",IFERROR(VLOOKUP(I6 &amp; "|" &amp; J6,_data_!$A$27:$G$76,7,FALSE),""))</f>
        <v>13.50</v>
      </c>
      <c r="AQ6" s="10"/>
      <c r="AR6" s="13">
        <v>1668</v>
      </c>
      <c r="AS6" s="14"/>
      <c r="AT6" s="14"/>
      <c r="AU6" s="14"/>
      <c r="AV6" s="14"/>
      <c r="AW6" s="14"/>
      <c r="AX6"/>
      <c r="AY6"/>
      <c r="AZ6" s="14"/>
      <c r="BA6" s="14"/>
      <c r="BB6" s="14"/>
      <c r="BC6" s="6" t="s">
        <v>341</v>
      </c>
      <c r="BD6" s="34" t="s">
        <v>341</v>
      </c>
      <c r="BE6">
        <v>66</v>
      </c>
      <c r="BF6"/>
      <c r="BG6"/>
      <c r="BH6"/>
      <c r="BI6"/>
      <c r="BJ6"/>
      <c r="BK6"/>
      <c r="BL6" s="69"/>
      <c r="BM6"/>
      <c r="BN6"/>
      <c r="BO6"/>
      <c r="BP6" s="6" t="s">
        <v>358</v>
      </c>
      <c r="BQ6" s="6" t="s">
        <v>358</v>
      </c>
      <c r="BR6"/>
      <c r="BS6" s="13"/>
      <c r="BT6" s="14"/>
      <c r="BU6" s="14"/>
      <c r="BV6" s="14"/>
      <c r="BW6" s="14"/>
      <c r="BX6" s="14"/>
      <c r="BY6" s="14"/>
      <c r="BZ6" s="14"/>
      <c r="CA6" s="14"/>
      <c r="CB6" s="14"/>
      <c r="CC6" s="14"/>
      <c r="CD6" s="10"/>
    </row>
    <row r="7" spans="1:89" ht="15.75" customHeight="1" x14ac:dyDescent="0.25">
      <c r="A7" s="25"/>
      <c r="B7" s="26"/>
      <c r="C7" s="26"/>
      <c r="D7" s="26"/>
      <c r="E7" s="27"/>
      <c r="F7" s="25">
        <v>5000</v>
      </c>
      <c r="G7" s="26" t="s">
        <v>339</v>
      </c>
      <c r="H7" s="26"/>
      <c r="I7" s="32" t="s">
        <v>179</v>
      </c>
      <c r="J7" s="26" t="s">
        <v>193</v>
      </c>
      <c r="K7" s="26"/>
      <c r="L7" s="26"/>
      <c r="M7" s="26"/>
      <c r="N7" s="26"/>
      <c r="O7" s="26"/>
      <c r="P7" s="26"/>
      <c r="Q7" s="26"/>
      <c r="R7" s="26"/>
      <c r="S7" s="26"/>
      <c r="T7" s="26"/>
      <c r="U7" s="26"/>
      <c r="V7" s="26"/>
      <c r="W7" s="26"/>
      <c r="X7" s="26"/>
      <c r="Y7" s="31"/>
      <c r="Z7" s="31"/>
      <c r="AA7" s="31"/>
      <c r="AB7" s="31"/>
      <c r="AC7" s="26"/>
      <c r="AD7" s="26"/>
      <c r="AE7" s="26"/>
      <c r="AF7" s="26"/>
      <c r="AG7" s="26"/>
      <c r="AH7" s="26"/>
      <c r="AI7" s="27"/>
      <c r="AJ7" s="13"/>
      <c r="AK7" s="14"/>
      <c r="AL7" s="14"/>
      <c r="AM7" s="14" t="str">
        <f>IF(J7="","",IFERROR(VLOOKUP(I7 &amp; "|" &amp; J7,_data_!$A$27:$D$76,4,FALSE),""))</f>
        <v>16000.00</v>
      </c>
      <c r="AN7" s="14" t="str">
        <f>IF(J7="","",IFERROR(VLOOKUP(I7 &amp; "|" &amp; J7,_data_!$A$27:$E$76,5,FALSE),""))</f>
        <v>24.00</v>
      </c>
      <c r="AO7" s="14" t="str">
        <f>IF(J7="","",IFERROR(VLOOKUP(I7 &amp; "|" &amp; J7,_data_!$A$27:$F$76,6,FALSE),""))</f>
        <v>7.9</v>
      </c>
      <c r="AP7" s="14" t="str">
        <f>IF(J7="","",IFERROR(VLOOKUP(I7 &amp; "|" &amp; J7,_data_!$A$27:$G$76,7,FALSE),""))</f>
        <v>8.2</v>
      </c>
      <c r="AQ7" s="10"/>
      <c r="AR7" s="13">
        <v>1668</v>
      </c>
      <c r="AS7" s="14"/>
      <c r="AT7" s="14"/>
      <c r="AU7" s="14"/>
      <c r="AV7" s="14"/>
      <c r="AW7" s="14"/>
      <c r="AX7"/>
      <c r="AY7"/>
      <c r="AZ7" s="14"/>
      <c r="BA7" s="14"/>
      <c r="BB7" s="14"/>
      <c r="BC7" s="6" t="s">
        <v>341</v>
      </c>
      <c r="BD7" s="34" t="s">
        <v>341</v>
      </c>
      <c r="BE7">
        <v>66</v>
      </c>
      <c r="BF7"/>
      <c r="BG7"/>
      <c r="BH7"/>
      <c r="BI7"/>
      <c r="BJ7"/>
      <c r="BK7"/>
      <c r="BL7" s="69"/>
      <c r="BM7"/>
      <c r="BN7"/>
      <c r="BO7"/>
      <c r="BP7" s="6" t="s">
        <v>358</v>
      </c>
      <c r="BQ7" s="6" t="s">
        <v>358</v>
      </c>
      <c r="BR7"/>
      <c r="BS7" s="13"/>
      <c r="BT7" s="14"/>
      <c r="BU7" s="14"/>
      <c r="BV7" s="14"/>
      <c r="BW7" s="14"/>
      <c r="BX7" s="14"/>
      <c r="BY7" s="14"/>
      <c r="BZ7" s="14"/>
      <c r="CA7" s="14"/>
      <c r="CB7" s="14"/>
      <c r="CC7" s="14"/>
      <c r="CD7" s="10"/>
    </row>
    <row r="8" spans="1:89" ht="15.75" customHeight="1" x14ac:dyDescent="0.25">
      <c r="A8" s="25"/>
      <c r="B8" s="26"/>
      <c r="C8" s="26"/>
      <c r="D8" s="26"/>
      <c r="E8" s="27"/>
      <c r="F8" s="25">
        <v>5000</v>
      </c>
      <c r="G8" s="26" t="s">
        <v>339</v>
      </c>
      <c r="H8" s="26"/>
      <c r="I8" s="32" t="s">
        <v>180</v>
      </c>
      <c r="J8" s="26" t="s">
        <v>191</v>
      </c>
      <c r="K8" s="26"/>
      <c r="L8" s="26"/>
      <c r="M8" s="26"/>
      <c r="N8" s="26"/>
      <c r="O8" s="26"/>
      <c r="P8" s="26"/>
      <c r="Q8" s="26"/>
      <c r="R8" s="26"/>
      <c r="S8" s="26"/>
      <c r="T8" s="26"/>
      <c r="U8" s="26"/>
      <c r="V8" s="26"/>
      <c r="W8" s="26"/>
      <c r="X8" s="26"/>
      <c r="Y8" s="31"/>
      <c r="Z8" s="31"/>
      <c r="AA8" s="31"/>
      <c r="AB8" s="31"/>
      <c r="AC8" s="26"/>
      <c r="AD8" s="26"/>
      <c r="AE8" s="26"/>
      <c r="AF8" s="26"/>
      <c r="AG8" s="26"/>
      <c r="AH8" s="26"/>
      <c r="AI8" s="27"/>
      <c r="AJ8" s="13"/>
      <c r="AK8" s="14"/>
      <c r="AL8" s="14"/>
      <c r="AM8" s="14" t="str">
        <f>IF(J8="","",IFERROR(VLOOKUP(I8 &amp; "|" &amp; J8,_data_!$A$27:$D$76,4,FALSE),""))</f>
        <v>9000.00</v>
      </c>
      <c r="AN8" s="14" t="str">
        <f>IF(J8="","",IFERROR(VLOOKUP(I8 &amp; "|" &amp; J8,_data_!$A$27:$E$76,5,FALSE),""))</f>
        <v>18.00</v>
      </c>
      <c r="AO8" s="14" t="str">
        <f>IF(J8="","",IFERROR(VLOOKUP(I8 &amp; "|" &amp; J8,_data_!$A$27:$F$76,6,FALSE),""))</f>
        <v>7.9</v>
      </c>
      <c r="AP8" s="14" t="str">
        <f>IF(J8="","",IFERROR(VLOOKUP(I8 &amp; "|" &amp; J8,_data_!$A$27:$G$76,7,FALSE),""))</f>
        <v>8.2</v>
      </c>
      <c r="AQ8" s="10"/>
      <c r="AR8" s="13">
        <v>1658</v>
      </c>
      <c r="AS8" s="14"/>
      <c r="AT8" s="14"/>
      <c r="AU8" s="14"/>
      <c r="AV8" s="14"/>
      <c r="AW8" s="14"/>
      <c r="AX8"/>
      <c r="AY8"/>
      <c r="AZ8" s="14"/>
      <c r="BA8" s="14"/>
      <c r="BB8" s="14"/>
      <c r="BC8" s="6" t="s">
        <v>341</v>
      </c>
      <c r="BD8" s="34" t="s">
        <v>341</v>
      </c>
      <c r="BE8">
        <v>66</v>
      </c>
      <c r="BF8"/>
      <c r="BG8"/>
      <c r="BH8"/>
      <c r="BI8"/>
      <c r="BJ8"/>
      <c r="BK8"/>
      <c r="BL8" s="69"/>
      <c r="BM8"/>
      <c r="BN8"/>
      <c r="BO8"/>
      <c r="BP8" s="6" t="s">
        <v>358</v>
      </c>
      <c r="BQ8" s="6" t="s">
        <v>358</v>
      </c>
      <c r="BR8"/>
      <c r="BS8" s="13"/>
      <c r="BT8" s="14"/>
      <c r="BU8" s="14"/>
      <c r="BV8" s="14"/>
      <c r="BW8" s="14"/>
      <c r="BX8" s="14"/>
      <c r="BY8" s="14"/>
      <c r="BZ8" s="14"/>
      <c r="CA8" s="14"/>
      <c r="CB8" s="14"/>
      <c r="CC8" s="14"/>
      <c r="CD8" s="10"/>
    </row>
    <row r="9" spans="1:89" ht="15.75" customHeight="1" x14ac:dyDescent="0.25">
      <c r="A9" s="25"/>
      <c r="B9" s="26"/>
      <c r="C9" s="26"/>
      <c r="D9" s="26"/>
      <c r="E9" s="27"/>
      <c r="F9" s="25">
        <v>5000</v>
      </c>
      <c r="G9" s="26" t="s">
        <v>339</v>
      </c>
      <c r="H9" s="26"/>
      <c r="I9" s="32" t="s">
        <v>181</v>
      </c>
      <c r="J9" s="26"/>
      <c r="K9" s="26"/>
      <c r="L9" s="31"/>
      <c r="M9" s="26"/>
      <c r="N9" s="26"/>
      <c r="O9" s="26"/>
      <c r="P9" s="26"/>
      <c r="Q9" s="26"/>
      <c r="R9" s="26"/>
      <c r="S9" s="26"/>
      <c r="T9" s="26"/>
      <c r="U9" s="26"/>
      <c r="V9" s="26"/>
      <c r="W9" s="26"/>
      <c r="X9" s="26"/>
      <c r="Y9" s="31"/>
      <c r="Z9" s="31"/>
      <c r="AA9" s="31"/>
      <c r="AB9" s="31"/>
      <c r="AC9" s="26"/>
      <c r="AD9" s="26"/>
      <c r="AE9" s="26"/>
      <c r="AF9" s="26"/>
      <c r="AG9" s="26"/>
      <c r="AH9" s="26"/>
      <c r="AI9" s="27"/>
      <c r="AJ9" s="13"/>
      <c r="AK9" s="14"/>
      <c r="AL9" s="14"/>
      <c r="AM9" s="14" t="str">
        <f>IF(J9="","",IFERROR(VLOOKUP(I9 &amp; "|" &amp; J9,_data_!$A$27:$D$76,4,FALSE),""))</f>
        <v/>
      </c>
      <c r="AN9" s="14" t="str">
        <f>IF(J9="","",IFERROR(VLOOKUP(I9 &amp; "|" &amp; J9,_data_!$A$27:$E$76,5,FALSE),""))</f>
        <v/>
      </c>
      <c r="AO9" s="14" t="str">
        <f>IF(J9="","",IFERROR(VLOOKUP(I9 &amp; "|" &amp; J9,_data_!$A$27:$F$76,6,FALSE),""))</f>
        <v/>
      </c>
      <c r="AP9" s="14" t="str">
        <f>IF(J9="","",IFERROR(VLOOKUP(I9 &amp; "|" &amp; J9,_data_!$A$27:$G$76,7,FALSE),""))</f>
        <v/>
      </c>
      <c r="AQ9" s="10"/>
      <c r="AR9" s="13">
        <v>1658</v>
      </c>
      <c r="AS9" s="14"/>
      <c r="AT9" s="14"/>
      <c r="AU9" s="14"/>
      <c r="AV9" s="14"/>
      <c r="AW9" s="14"/>
      <c r="AX9"/>
      <c r="AY9"/>
      <c r="AZ9" s="14"/>
      <c r="BA9" s="14"/>
      <c r="BB9" s="14"/>
      <c r="BC9" s="6" t="s">
        <v>341</v>
      </c>
      <c r="BD9" s="34" t="s">
        <v>341</v>
      </c>
      <c r="BE9">
        <v>66</v>
      </c>
      <c r="BF9"/>
      <c r="BG9"/>
      <c r="BH9"/>
      <c r="BI9"/>
      <c r="BJ9"/>
      <c r="BK9"/>
      <c r="BL9" s="69"/>
      <c r="BM9"/>
      <c r="BN9"/>
      <c r="BO9"/>
      <c r="BP9" s="6" t="s">
        <v>358</v>
      </c>
      <c r="BQ9" s="6" t="s">
        <v>358</v>
      </c>
      <c r="BR9"/>
      <c r="BS9" s="13"/>
      <c r="BT9" s="14"/>
      <c r="BU9" s="14"/>
      <c r="BV9" s="14"/>
      <c r="BW9" s="14"/>
      <c r="BX9" s="14"/>
      <c r="BY9" s="14"/>
      <c r="BZ9" s="14"/>
      <c r="CA9" s="14"/>
      <c r="CB9" s="14"/>
      <c r="CC9" s="14"/>
      <c r="CD9" s="10"/>
    </row>
    <row r="10" spans="1:89" ht="15.75" customHeight="1" x14ac:dyDescent="0.25">
      <c r="A10" s="25">
        <v>1321555</v>
      </c>
      <c r="B10" s="26"/>
      <c r="C10" s="26"/>
      <c r="D10" s="26"/>
      <c r="E10" s="27"/>
      <c r="F10" s="25">
        <v>5000</v>
      </c>
      <c r="G10" s="26" t="s">
        <v>339</v>
      </c>
      <c r="H10" s="26"/>
      <c r="I10" s="32" t="s">
        <v>182</v>
      </c>
      <c r="J10" s="26" t="s">
        <v>177</v>
      </c>
      <c r="K10" s="26"/>
      <c r="L10" s="31"/>
      <c r="M10" s="26"/>
      <c r="N10" s="26"/>
      <c r="O10" s="26"/>
      <c r="P10" s="26"/>
      <c r="Q10" s="26"/>
      <c r="R10" s="26"/>
      <c r="S10" s="26"/>
      <c r="T10" s="26"/>
      <c r="U10" s="26"/>
      <c r="V10" s="26"/>
      <c r="W10" s="26"/>
      <c r="X10" s="26"/>
      <c r="Y10" s="31"/>
      <c r="Z10" s="31"/>
      <c r="AA10" s="31"/>
      <c r="AB10" s="31"/>
      <c r="AC10" s="26"/>
      <c r="AD10" s="26"/>
      <c r="AE10" s="26"/>
      <c r="AF10" s="26"/>
      <c r="AG10" s="26"/>
      <c r="AH10" s="26"/>
      <c r="AI10" s="27"/>
      <c r="AJ10" s="13"/>
      <c r="AK10" s="14"/>
      <c r="AL10" s="14"/>
      <c r="AM10" s="14" t="str">
        <f>IF(J10="","",IFERROR(VLOOKUP(I10 &amp; "|" &amp; J10,_data_!$A$27:$D$76,4,FALSE),""))</f>
        <v>44000.00</v>
      </c>
      <c r="AN10" s="14" t="str">
        <f>IF(J10="","",IFERROR(VLOOKUP(I10 &amp; "|" &amp; J10,_data_!$A$27:$E$76,5,FALSE),""))</f>
        <v>40.00</v>
      </c>
      <c r="AO10" s="14" t="str">
        <f>IF(J10="","",IFERROR(VLOOKUP(I10 &amp; "|" &amp; J10,_data_!$A$27:$F$76,6,FALSE),""))</f>
        <v>8.5</v>
      </c>
      <c r="AP10" s="14" t="str">
        <f>IF(J10="","",IFERROR(VLOOKUP(I10 &amp; "|" &amp; J10,_data_!$A$27:$G$76,7,FALSE),""))</f>
        <v>13.50</v>
      </c>
      <c r="AQ10" s="10"/>
      <c r="AR10" s="13">
        <v>1658</v>
      </c>
      <c r="AS10" s="14"/>
      <c r="AT10" s="14"/>
      <c r="AU10" s="14"/>
      <c r="AV10" s="14"/>
      <c r="AW10" s="14"/>
      <c r="AX10"/>
      <c r="AY10"/>
      <c r="AZ10" s="14"/>
      <c r="BA10" s="14"/>
      <c r="BB10" s="14"/>
      <c r="BC10" s="6" t="s">
        <v>341</v>
      </c>
      <c r="BD10" s="34" t="s">
        <v>341</v>
      </c>
      <c r="BE10">
        <v>1668</v>
      </c>
      <c r="BF10"/>
      <c r="BG10"/>
      <c r="BH10"/>
      <c r="BI10"/>
      <c r="BJ10"/>
      <c r="BK10"/>
      <c r="BL10" s="69"/>
      <c r="BM10"/>
      <c r="BN10"/>
      <c r="BO10"/>
      <c r="BP10" s="6" t="s">
        <v>358</v>
      </c>
      <c r="BQ10" s="6" t="s">
        <v>358</v>
      </c>
      <c r="BR10"/>
      <c r="BS10" s="13"/>
      <c r="BT10" s="14"/>
      <c r="BU10" s="14"/>
      <c r="BV10" s="14"/>
      <c r="BW10" s="14"/>
      <c r="BX10" s="14"/>
      <c r="BY10" s="14"/>
      <c r="BZ10" s="14"/>
      <c r="CA10" s="14"/>
      <c r="CB10" s="14"/>
      <c r="CC10" s="14"/>
      <c r="CD10" s="10"/>
    </row>
    <row r="11" spans="1:89" ht="15.75" customHeight="1" x14ac:dyDescent="0.25">
      <c r="A11" s="25"/>
      <c r="B11" s="26"/>
      <c r="C11" s="26"/>
      <c r="D11" s="26"/>
      <c r="E11" s="27"/>
      <c r="F11" s="25">
        <v>5001</v>
      </c>
      <c r="G11" s="26" t="s">
        <v>339</v>
      </c>
      <c r="H11" s="26"/>
      <c r="I11" s="32" t="s">
        <v>183</v>
      </c>
      <c r="J11" s="26" t="s">
        <v>214</v>
      </c>
      <c r="K11" s="26"/>
      <c r="L11" s="31"/>
      <c r="M11" s="26"/>
      <c r="N11" s="26"/>
      <c r="O11" s="26"/>
      <c r="P11" s="26"/>
      <c r="Q11" s="26"/>
      <c r="R11" s="26"/>
      <c r="S11" s="26"/>
      <c r="T11" s="26"/>
      <c r="U11" s="26"/>
      <c r="V11" s="26"/>
      <c r="W11" s="26"/>
      <c r="X11" s="26"/>
      <c r="Y11" s="31"/>
      <c r="Z11" s="31"/>
      <c r="AA11" s="31"/>
      <c r="AB11" s="31"/>
      <c r="AC11" s="26"/>
      <c r="AD11" s="26"/>
      <c r="AE11" s="26"/>
      <c r="AF11" s="26"/>
      <c r="AG11" s="26"/>
      <c r="AH11" s="26"/>
      <c r="AI11" s="27"/>
      <c r="AJ11" s="13"/>
      <c r="AK11" s="14"/>
      <c r="AL11" s="14"/>
      <c r="AM11" s="14" t="str">
        <f>IF(J11="","",IFERROR(VLOOKUP(I11 &amp; "|" &amp; J11,_data_!$A$27:$D$76,4,FALSE),""))</f>
        <v>45000.00</v>
      </c>
      <c r="AN11" s="14" t="str">
        <f>IF(J11="","",IFERROR(VLOOKUP(I11 &amp; "|" &amp; J11,_data_!$A$27:$E$76,5,FALSE),""))</f>
        <v>65.00</v>
      </c>
      <c r="AO11" s="14" t="str">
        <f>IF(J11="","",IFERROR(VLOOKUP(I11 &amp; "|" &amp; J11,_data_!$A$27:$F$76,6,FALSE),""))</f>
        <v>8.5</v>
      </c>
      <c r="AP11" s="14" t="str">
        <f>IF(J11="","",IFERROR(VLOOKUP(I11 &amp; "|" &amp; J11,_data_!$A$27:$G$76,7,FALSE),""))</f>
        <v>13.50</v>
      </c>
      <c r="AQ11" s="10"/>
      <c r="AR11" s="13">
        <v>1659</v>
      </c>
      <c r="AS11" s="14"/>
      <c r="AT11" s="14"/>
      <c r="AU11" s="14"/>
      <c r="AV11" s="14"/>
      <c r="AW11" s="14"/>
      <c r="AX11"/>
      <c r="AY11"/>
      <c r="AZ11" s="14"/>
      <c r="BA11" s="14"/>
      <c r="BB11" s="14"/>
      <c r="BC11" s="6" t="s">
        <v>341</v>
      </c>
      <c r="BD11" s="34" t="s">
        <v>341</v>
      </c>
      <c r="BE11">
        <v>1668</v>
      </c>
      <c r="BF11"/>
      <c r="BG11"/>
      <c r="BH11"/>
      <c r="BI11"/>
      <c r="BJ11"/>
      <c r="BK11"/>
      <c r="BL11" s="69"/>
      <c r="BM11"/>
      <c r="BN11"/>
      <c r="BO11"/>
      <c r="BP11" s="6" t="s">
        <v>358</v>
      </c>
      <c r="BQ11" s="6" t="s">
        <v>358</v>
      </c>
      <c r="BR11"/>
      <c r="BS11" s="13"/>
      <c r="BT11" s="14"/>
      <c r="BU11" s="14"/>
      <c r="BV11" s="14"/>
      <c r="BW11" s="14"/>
      <c r="BX11" s="14"/>
      <c r="BY11" s="14"/>
      <c r="BZ11" s="14"/>
      <c r="CA11" s="14"/>
      <c r="CB11" s="14"/>
      <c r="CC11" s="14"/>
      <c r="CD11" s="10"/>
    </row>
    <row r="12" spans="1:89" ht="15.75" customHeight="1" x14ac:dyDescent="0.25">
      <c r="A12" s="25"/>
      <c r="B12" s="26"/>
      <c r="C12" s="26"/>
      <c r="D12" s="26"/>
      <c r="E12" s="27"/>
      <c r="F12" s="25">
        <v>5002</v>
      </c>
      <c r="G12" s="26" t="s">
        <v>339</v>
      </c>
      <c r="H12" s="26"/>
      <c r="I12" s="32" t="s">
        <v>184</v>
      </c>
      <c r="J12" s="26" t="s">
        <v>205</v>
      </c>
      <c r="K12" s="26"/>
      <c r="L12" s="31"/>
      <c r="M12" s="26"/>
      <c r="N12" s="26"/>
      <c r="O12" s="26"/>
      <c r="P12" s="26"/>
      <c r="Q12" s="26"/>
      <c r="R12" s="26"/>
      <c r="S12" s="26"/>
      <c r="T12" s="26"/>
      <c r="U12" s="26"/>
      <c r="V12" s="26"/>
      <c r="W12" s="26"/>
      <c r="X12" s="26"/>
      <c r="Y12" s="31"/>
      <c r="Z12" s="31"/>
      <c r="AA12" s="31"/>
      <c r="AB12" s="31"/>
      <c r="AC12" s="26"/>
      <c r="AD12" s="26"/>
      <c r="AE12" s="26"/>
      <c r="AF12" s="26"/>
      <c r="AG12" s="26"/>
      <c r="AH12" s="26"/>
      <c r="AI12" s="27"/>
      <c r="AJ12" s="13"/>
      <c r="AK12" s="14"/>
      <c r="AL12" s="14"/>
      <c r="AM12" s="14" t="str">
        <f>IF(J12="","",IFERROR(VLOOKUP(I12 &amp; "|" &amp; J12,_data_!$A$27:$D$76,4,FALSE),""))</f>
        <v>7716.18</v>
      </c>
      <c r="AN12" s="14" t="str">
        <f>IF(J12="","",IFERROR(VLOOKUP(I12 &amp; "|" &amp; J12,_data_!$A$27:$E$76,5,FALSE),""))</f>
        <v>22.00</v>
      </c>
      <c r="AO12" s="14" t="str">
        <f>IF(J12="","",IFERROR(VLOOKUP(I12 &amp; "|" &amp; J12,_data_!$A$27:$F$76,6,FALSE),""))</f>
        <v>7.9</v>
      </c>
      <c r="AP12" s="14" t="str">
        <f>IF(J12="","",IFERROR(VLOOKUP(I12 &amp; "|" &amp; J12,_data_!$A$27:$G$76,7,FALSE),""))</f>
        <v>8.2</v>
      </c>
      <c r="AQ12" s="10"/>
      <c r="AR12" s="13">
        <v>1659</v>
      </c>
      <c r="AS12" s="14"/>
      <c r="AT12" s="14"/>
      <c r="AU12" s="14"/>
      <c r="AV12" s="14"/>
      <c r="AW12" s="14"/>
      <c r="AX12"/>
      <c r="AY12"/>
      <c r="AZ12" s="14"/>
      <c r="BA12" s="14"/>
      <c r="BB12" s="14"/>
      <c r="BC12" s="6" t="s">
        <v>341</v>
      </c>
      <c r="BD12" s="34" t="s">
        <v>341</v>
      </c>
      <c r="BE12">
        <v>1668</v>
      </c>
      <c r="BF12"/>
      <c r="BG12"/>
      <c r="BH12"/>
      <c r="BI12"/>
      <c r="BJ12"/>
      <c r="BK12"/>
      <c r="BL12" s="69"/>
      <c r="BM12"/>
      <c r="BN12"/>
      <c r="BO12"/>
      <c r="BP12" s="6" t="s">
        <v>358</v>
      </c>
      <c r="BQ12" s="6" t="s">
        <v>358</v>
      </c>
      <c r="BR12"/>
      <c r="BS12" s="13"/>
      <c r="BT12" s="14"/>
      <c r="BU12" s="14"/>
      <c r="BV12" s="14"/>
      <c r="BW12" s="14"/>
      <c r="BX12" s="14"/>
      <c r="BY12" s="14"/>
      <c r="BZ12" s="14"/>
      <c r="CA12" s="14"/>
      <c r="CB12" s="14"/>
      <c r="CC12" s="14"/>
      <c r="CD12" s="10"/>
    </row>
    <row r="13" spans="1:89" ht="15.75" customHeight="1" x14ac:dyDescent="0.25">
      <c r="A13" s="30"/>
      <c r="B13" s="26"/>
      <c r="C13" s="26"/>
      <c r="D13" s="26"/>
      <c r="E13" s="27"/>
      <c r="F13" s="25">
        <v>50000</v>
      </c>
      <c r="G13" s="26" t="s">
        <v>338</v>
      </c>
      <c r="H13" s="26"/>
      <c r="I13" s="32" t="s">
        <v>185</v>
      </c>
      <c r="J13" s="26" t="s">
        <v>220</v>
      </c>
      <c r="K13" s="26"/>
      <c r="L13" s="26"/>
      <c r="M13" s="26"/>
      <c r="N13" s="26"/>
      <c r="O13" s="26"/>
      <c r="P13" s="26"/>
      <c r="Q13" s="26"/>
      <c r="R13" s="26"/>
      <c r="S13" s="26"/>
      <c r="T13" s="26"/>
      <c r="U13" s="26"/>
      <c r="V13" s="26"/>
      <c r="W13" s="26"/>
      <c r="X13" s="26"/>
      <c r="Y13" s="31"/>
      <c r="Z13" s="31"/>
      <c r="AA13" s="31"/>
      <c r="AB13" s="31"/>
      <c r="AC13" s="26"/>
      <c r="AD13" s="26"/>
      <c r="AE13" s="26"/>
      <c r="AF13" s="26"/>
      <c r="AG13" s="26"/>
      <c r="AH13" s="26"/>
      <c r="AI13" s="27"/>
      <c r="AJ13" s="13"/>
      <c r="AK13" s="14"/>
      <c r="AL13" s="14"/>
      <c r="AM13" s="14" t="str">
        <f>IF(J13="","",IFERROR(VLOOKUP(I13 &amp; "|" &amp; J13,_data_!$A$27:$D$76,4,FALSE),""))</f>
        <v>5000.00</v>
      </c>
      <c r="AN13" s="14" t="str">
        <f>IF(J13="","",IFERROR(VLOOKUP(I13 &amp; "|" &amp; J13,_data_!$A$27:$E$76,5,FALSE),""))</f>
        <v>14.00</v>
      </c>
      <c r="AO13" s="14" t="str">
        <f>IF(J13="","",IFERROR(VLOOKUP(I13 &amp; "|" &amp; J13,_data_!$A$27:$F$76,6,FALSE),""))</f>
        <v>7.9</v>
      </c>
      <c r="AP13" s="14" t="str">
        <f>IF(J13="","",IFERROR(VLOOKUP(I13 &amp; "|" &amp; J13,_data_!$A$27:$G$76,7,FALSE),""))</f>
        <v>8.2</v>
      </c>
      <c r="AQ13" s="10"/>
      <c r="AR13" s="13">
        <v>1659</v>
      </c>
      <c r="AS13" s="14"/>
      <c r="AT13" s="14"/>
      <c r="AU13" s="14"/>
      <c r="AV13" s="14"/>
      <c r="AW13" s="14"/>
      <c r="AX13"/>
      <c r="AY13"/>
      <c r="AZ13" s="14"/>
      <c r="BA13" s="14"/>
      <c r="BB13" s="14"/>
      <c r="BC13" s="6" t="s">
        <v>341</v>
      </c>
      <c r="BD13" s="34" t="s">
        <v>341</v>
      </c>
      <c r="BE13">
        <v>1668</v>
      </c>
      <c r="BF13"/>
      <c r="BG13"/>
      <c r="BH13"/>
      <c r="BI13"/>
      <c r="BJ13"/>
      <c r="BK13"/>
      <c r="BL13" s="69"/>
      <c r="BM13"/>
      <c r="BN13"/>
      <c r="BO13"/>
      <c r="BP13" s="6" t="s">
        <v>358</v>
      </c>
      <c r="BQ13" s="6" t="s">
        <v>358</v>
      </c>
      <c r="BR13"/>
      <c r="BS13" s="13"/>
      <c r="BT13" s="14"/>
      <c r="BU13" s="14"/>
      <c r="BV13" s="14"/>
      <c r="BW13" s="14"/>
      <c r="BX13" s="14"/>
      <c r="BY13" s="14"/>
      <c r="BZ13" s="14"/>
      <c r="CA13" s="14"/>
      <c r="CB13" s="14"/>
      <c r="CC13" s="14"/>
      <c r="CD13" s="10"/>
    </row>
    <row r="14" spans="1:89" ht="15.75" customHeight="1" x14ac:dyDescent="0.25">
      <c r="A14" s="25"/>
      <c r="B14" s="31"/>
      <c r="C14" s="26"/>
      <c r="D14" s="31"/>
      <c r="E14" s="27"/>
      <c r="F14" s="25"/>
      <c r="G14" s="26"/>
      <c r="H14" s="26"/>
      <c r="I14" s="32"/>
      <c r="J14" s="26"/>
      <c r="K14" s="26"/>
      <c r="L14" s="26"/>
      <c r="M14" s="26"/>
      <c r="N14" s="26"/>
      <c r="O14" s="26"/>
      <c r="P14" s="26"/>
      <c r="Q14" s="26"/>
      <c r="R14" s="26"/>
      <c r="S14" s="26"/>
      <c r="T14" s="26"/>
      <c r="U14" s="26"/>
      <c r="V14" s="26"/>
      <c r="W14" s="26"/>
      <c r="X14" s="26"/>
      <c r="Y14" s="31"/>
      <c r="Z14" s="31"/>
      <c r="AA14" s="31"/>
      <c r="AB14" s="31"/>
      <c r="AC14" s="26"/>
      <c r="AD14" s="26"/>
      <c r="AE14" s="26"/>
      <c r="AF14" s="26"/>
      <c r="AG14" s="26"/>
      <c r="AH14" s="26"/>
      <c r="AI14" s="27"/>
      <c r="AJ14" s="13"/>
      <c r="AK14" s="14"/>
      <c r="AL14" s="14"/>
      <c r="AM14" s="14" t="str">
        <f>IF(J14="","",IFERROR(VLOOKUP(I14 &amp; "|" &amp; J14,_data_!$A$27:$D$76,4,FALSE),""))</f>
        <v/>
      </c>
      <c r="AN14" s="14" t="str">
        <f>IF(J14="","",IFERROR(VLOOKUP(I14 &amp; "|" &amp; J14,_data_!$A$27:$E$76,5,FALSE),""))</f>
        <v/>
      </c>
      <c r="AO14" s="14" t="str">
        <f>IF(J14="","",IFERROR(VLOOKUP(I14 &amp; "|" &amp; J14,_data_!$A$27:$F$76,6,FALSE),""))</f>
        <v/>
      </c>
      <c r="AP14" s="14" t="str">
        <f>IF(J14="","",IFERROR(VLOOKUP(I14 &amp; "|" &amp; J14,_data_!$A$27:$G$76,7,FALSE),""))</f>
        <v/>
      </c>
      <c r="AQ14" s="10"/>
      <c r="AR14" s="13"/>
      <c r="AS14" s="14"/>
      <c r="AT14" s="14"/>
      <c r="AU14" s="14"/>
      <c r="AV14" s="14"/>
      <c r="AW14" s="14"/>
      <c r="AX14"/>
      <c r="AY14"/>
      <c r="AZ14" s="14"/>
      <c r="BA14" s="14"/>
      <c r="BB14" s="14"/>
      <c r="BC14" s="14"/>
      <c r="BD14" s="10"/>
      <c r="BE14"/>
      <c r="BF14"/>
      <c r="BG14"/>
      <c r="BH14"/>
      <c r="BI14"/>
      <c r="BJ14"/>
      <c r="BK14"/>
      <c r="BL14" s="69"/>
      <c r="BM14"/>
      <c r="BN14"/>
      <c r="BO14"/>
      <c r="BP14"/>
      <c r="BQ14"/>
      <c r="BR14"/>
      <c r="BS14" s="13"/>
      <c r="BT14" s="14"/>
      <c r="BU14" s="14"/>
      <c r="BV14" s="14"/>
      <c r="BW14" s="14"/>
      <c r="BX14" s="14"/>
      <c r="BY14" s="14"/>
      <c r="BZ14" s="14"/>
      <c r="CA14" s="14"/>
      <c r="CB14" s="14"/>
      <c r="CC14" s="14"/>
      <c r="CD14" s="10"/>
    </row>
    <row r="15" spans="1:89" ht="15.75" customHeight="1" x14ac:dyDescent="0.25">
      <c r="A15" s="25"/>
      <c r="B15" s="26"/>
      <c r="C15" s="26"/>
      <c r="D15" s="26"/>
      <c r="E15" s="27"/>
      <c r="F15" s="25"/>
      <c r="G15" s="26"/>
      <c r="H15" s="26"/>
      <c r="I15" s="32"/>
      <c r="J15" s="26"/>
      <c r="K15" s="26"/>
      <c r="L15" s="26"/>
      <c r="M15" s="26"/>
      <c r="N15" s="26"/>
      <c r="O15" s="26"/>
      <c r="P15" s="26"/>
      <c r="Q15" s="26"/>
      <c r="R15" s="26"/>
      <c r="S15" s="26"/>
      <c r="T15" s="26"/>
      <c r="U15" s="26"/>
      <c r="V15" s="26"/>
      <c r="W15" s="26"/>
      <c r="X15" s="26"/>
      <c r="Y15" s="31"/>
      <c r="Z15" s="31"/>
      <c r="AA15" s="31"/>
      <c r="AB15" s="31"/>
      <c r="AC15" s="26"/>
      <c r="AD15" s="26"/>
      <c r="AE15" s="26"/>
      <c r="AF15" s="26"/>
      <c r="AG15" s="26"/>
      <c r="AH15" s="26"/>
      <c r="AI15" s="27"/>
      <c r="AJ15" s="13"/>
      <c r="AK15" s="14"/>
      <c r="AL15" s="14"/>
      <c r="AM15" s="14" t="str">
        <f>IF(J15="","",IFERROR(VLOOKUP(I15 &amp; "|" &amp; J15,_data_!$A$27:$D$76,4,FALSE),""))</f>
        <v/>
      </c>
      <c r="AN15" s="14" t="str">
        <f>IF(J15="","",IFERROR(VLOOKUP(I15 &amp; "|" &amp; J15,_data_!$A$27:$E$76,5,FALSE),""))</f>
        <v/>
      </c>
      <c r="AO15" s="14" t="str">
        <f>IF(J15="","",IFERROR(VLOOKUP(I15 &amp; "|" &amp; J15,_data_!$A$27:$F$76,6,FALSE),""))</f>
        <v/>
      </c>
      <c r="AP15" s="14" t="str">
        <f>IF(J15="","",IFERROR(VLOOKUP(I15 &amp; "|" &amp; J15,_data_!$A$27:$G$76,7,FALSE),""))</f>
        <v/>
      </c>
      <c r="AQ15" s="10"/>
      <c r="AR15" s="13"/>
      <c r="AS15" s="14"/>
      <c r="AT15" s="14"/>
      <c r="AU15" s="14"/>
      <c r="AV15" s="14"/>
      <c r="AW15" s="14"/>
      <c r="AX15"/>
      <c r="AY15"/>
      <c r="AZ15" s="14"/>
      <c r="BA15" s="14"/>
      <c r="BB15" s="14"/>
      <c r="BC15" s="14"/>
      <c r="BD15" s="10"/>
      <c r="BE15"/>
      <c r="BF15"/>
      <c r="BG15"/>
      <c r="BH15"/>
      <c r="BI15"/>
      <c r="BJ15"/>
      <c r="BK15"/>
      <c r="BL15" s="69"/>
      <c r="BM15"/>
      <c r="BN15"/>
      <c r="BO15"/>
      <c r="BP15"/>
      <c r="BQ15"/>
      <c r="BR15"/>
      <c r="BS15" s="13"/>
      <c r="BT15" s="14"/>
      <c r="BU15" s="14"/>
      <c r="BV15" s="14"/>
      <c r="BW15" s="14"/>
      <c r="BX15" s="14"/>
      <c r="BY15" s="14"/>
      <c r="BZ15" s="14"/>
      <c r="CA15" s="14"/>
      <c r="CB15" s="14"/>
      <c r="CC15" s="14"/>
      <c r="CD15" s="10"/>
    </row>
    <row r="16" spans="1:89" ht="15.75" customHeight="1" x14ac:dyDescent="0.25">
      <c r="A16" s="25"/>
      <c r="B16" s="26"/>
      <c r="C16" s="26"/>
      <c r="D16" s="26"/>
      <c r="E16" s="27"/>
      <c r="F16" s="25"/>
      <c r="G16" s="26"/>
      <c r="H16" s="26"/>
      <c r="I16" s="32"/>
      <c r="J16" s="26"/>
      <c r="K16" s="26"/>
      <c r="L16" s="26"/>
      <c r="M16" s="26"/>
      <c r="N16" s="26"/>
      <c r="O16" s="26"/>
      <c r="P16" s="26"/>
      <c r="Q16" s="26"/>
      <c r="R16" s="26"/>
      <c r="S16" s="26"/>
      <c r="T16" s="26"/>
      <c r="U16" s="26"/>
      <c r="V16" s="26"/>
      <c r="W16" s="26"/>
      <c r="X16" s="26"/>
      <c r="Y16" s="31"/>
      <c r="Z16" s="31"/>
      <c r="AA16" s="31"/>
      <c r="AB16" s="31"/>
      <c r="AC16" s="26"/>
      <c r="AD16" s="26"/>
      <c r="AE16" s="26"/>
      <c r="AF16" s="26"/>
      <c r="AG16" s="26"/>
      <c r="AH16" s="26"/>
      <c r="AI16" s="27"/>
      <c r="AJ16" s="13"/>
      <c r="AK16" s="14"/>
      <c r="AL16" s="14"/>
      <c r="AM16" s="14" t="str">
        <f>IF(J16="","",IFERROR(VLOOKUP(I16 &amp; "|" &amp; J16,_data_!$A$27:$D$76,4,FALSE),""))</f>
        <v/>
      </c>
      <c r="AN16" s="14" t="str">
        <f>IF(J16="","",IFERROR(VLOOKUP(I16 &amp; "|" &amp; J16,_data_!$A$27:$E$76,5,FALSE),""))</f>
        <v/>
      </c>
      <c r="AO16" s="14" t="str">
        <f>IF(J16="","",IFERROR(VLOOKUP(I16 &amp; "|" &amp; J16,_data_!$A$27:$F$76,6,FALSE),""))</f>
        <v/>
      </c>
      <c r="AP16" s="14" t="str">
        <f>IF(J16="","",IFERROR(VLOOKUP(I16 &amp; "|" &amp; J16,_data_!$A$27:$G$76,7,FALSE),""))</f>
        <v/>
      </c>
      <c r="AQ16" s="10"/>
      <c r="AR16" s="13"/>
      <c r="AS16" s="14"/>
      <c r="AT16" s="14"/>
      <c r="AU16" s="14"/>
      <c r="AV16" s="14"/>
      <c r="AW16" s="14"/>
      <c r="AX16"/>
      <c r="AY16"/>
      <c r="AZ16" s="14"/>
      <c r="BA16" s="14"/>
      <c r="BB16" s="14"/>
      <c r="BC16" s="14"/>
      <c r="BD16" s="10"/>
      <c r="BE16"/>
      <c r="BF16"/>
      <c r="BG16"/>
      <c r="BH16"/>
      <c r="BI16"/>
      <c r="BJ16"/>
      <c r="BK16"/>
      <c r="BL16" s="69"/>
      <c r="BM16"/>
      <c r="BN16"/>
      <c r="BO16"/>
      <c r="BP16"/>
      <c r="BQ16"/>
      <c r="BR16"/>
      <c r="BS16" s="13"/>
      <c r="BT16" s="14"/>
      <c r="BU16" s="14"/>
      <c r="BV16" s="14"/>
      <c r="BW16" s="14"/>
      <c r="BX16" s="14"/>
      <c r="BY16" s="14"/>
      <c r="BZ16" s="14"/>
      <c r="CA16" s="14"/>
      <c r="CB16" s="14"/>
      <c r="CC16" s="14"/>
      <c r="CD16" s="10"/>
    </row>
    <row r="17" spans="1:82" ht="15.75" customHeight="1" x14ac:dyDescent="0.25">
      <c r="A17" s="25"/>
      <c r="B17" s="26"/>
      <c r="C17" s="26"/>
      <c r="D17" s="26"/>
      <c r="E17" s="27"/>
      <c r="F17" s="25"/>
      <c r="G17" s="26"/>
      <c r="H17" s="26"/>
      <c r="I17" s="32"/>
      <c r="J17" s="26"/>
      <c r="K17" s="31"/>
      <c r="L17" s="26"/>
      <c r="M17" s="26"/>
      <c r="N17" s="26"/>
      <c r="O17" s="26"/>
      <c r="P17" s="26"/>
      <c r="Q17" s="26"/>
      <c r="R17" s="26"/>
      <c r="S17" s="26"/>
      <c r="T17" s="26"/>
      <c r="U17" s="26"/>
      <c r="V17" s="26"/>
      <c r="W17" s="26"/>
      <c r="X17" s="26"/>
      <c r="Y17" s="31"/>
      <c r="Z17" s="31"/>
      <c r="AA17" s="31"/>
      <c r="AB17" s="31"/>
      <c r="AC17" s="26"/>
      <c r="AD17" s="26"/>
      <c r="AE17" s="26"/>
      <c r="AF17" s="26"/>
      <c r="AG17" s="26"/>
      <c r="AH17" s="26"/>
      <c r="AI17" s="27"/>
      <c r="AJ17" s="13"/>
      <c r="AK17" s="14"/>
      <c r="AL17" s="14"/>
      <c r="AM17" s="14" t="str">
        <f>IF(J17="","",IFERROR(VLOOKUP(I17 &amp; "|" &amp; J17,_data_!$A$27:$D$76,4,FALSE),""))</f>
        <v/>
      </c>
      <c r="AN17" s="14" t="str">
        <f>IF(J17="","",IFERROR(VLOOKUP(I17 &amp; "|" &amp; J17,_data_!$A$27:$E$76,5,FALSE),""))</f>
        <v/>
      </c>
      <c r="AO17" s="14" t="str">
        <f>IF(J17="","",IFERROR(VLOOKUP(I17 &amp; "|" &amp; J17,_data_!$A$27:$F$76,6,FALSE),""))</f>
        <v/>
      </c>
      <c r="AP17" s="14" t="str">
        <f>IF(J17="","",IFERROR(VLOOKUP(I17 &amp; "|" &amp; J17,_data_!$A$27:$G$76,7,FALSE),""))</f>
        <v/>
      </c>
      <c r="AQ17" s="10"/>
      <c r="AR17" s="13"/>
      <c r="AS17" s="14"/>
      <c r="AT17" s="14"/>
      <c r="AU17" s="14"/>
      <c r="AV17" s="14"/>
      <c r="AW17" s="14"/>
      <c r="AX17"/>
      <c r="AY17"/>
      <c r="AZ17" s="14"/>
      <c r="BA17" s="14"/>
      <c r="BB17" s="14"/>
      <c r="BC17" s="14"/>
      <c r="BD17" s="10"/>
      <c r="BE17"/>
      <c r="BF17"/>
      <c r="BG17"/>
      <c r="BH17"/>
      <c r="BI17"/>
      <c r="BJ17"/>
      <c r="BK17"/>
      <c r="BL17" s="69"/>
      <c r="BM17"/>
      <c r="BN17"/>
      <c r="BO17"/>
      <c r="BP17"/>
      <c r="BQ17"/>
      <c r="BR17"/>
      <c r="BS17" s="13"/>
      <c r="BT17" s="14"/>
      <c r="BU17" s="14"/>
      <c r="BV17" s="14"/>
      <c r="BW17" s="14"/>
      <c r="BX17" s="14"/>
      <c r="BY17" s="14"/>
      <c r="BZ17" s="14"/>
      <c r="CA17" s="14"/>
      <c r="CB17" s="14"/>
      <c r="CC17" s="14"/>
      <c r="CD17" s="10"/>
    </row>
    <row r="18" spans="1:82" ht="15.75" customHeight="1" x14ac:dyDescent="0.25">
      <c r="A18" s="25"/>
      <c r="B18" s="26"/>
      <c r="C18" s="26"/>
      <c r="D18" s="26"/>
      <c r="E18" s="27"/>
      <c r="F18" s="25"/>
      <c r="G18" s="26"/>
      <c r="H18" s="26"/>
      <c r="I18" s="32"/>
      <c r="J18" s="26"/>
      <c r="K18" s="26"/>
      <c r="L18" s="26"/>
      <c r="M18" s="26"/>
      <c r="N18" s="26"/>
      <c r="O18" s="26"/>
      <c r="P18" s="26"/>
      <c r="Q18" s="26"/>
      <c r="R18" s="26"/>
      <c r="S18" s="26"/>
      <c r="T18" s="26"/>
      <c r="U18" s="26"/>
      <c r="V18" s="26"/>
      <c r="W18" s="26"/>
      <c r="X18" s="26"/>
      <c r="Y18" s="31"/>
      <c r="Z18" s="31"/>
      <c r="AA18" s="31"/>
      <c r="AB18" s="31"/>
      <c r="AC18" s="26"/>
      <c r="AD18" s="26"/>
      <c r="AE18" s="26"/>
      <c r="AF18" s="26"/>
      <c r="AG18" s="26"/>
      <c r="AH18" s="26"/>
      <c r="AI18" s="27"/>
      <c r="AJ18" s="13"/>
      <c r="AK18" s="14"/>
      <c r="AL18" s="14"/>
      <c r="AM18" s="14" t="str">
        <f>IF(J18="","",IFERROR(VLOOKUP(I18 &amp; "|" &amp; J18,_data_!$A$27:$D$76,4,FALSE),""))</f>
        <v/>
      </c>
      <c r="AN18" s="14" t="str">
        <f>IF(J18="","",IFERROR(VLOOKUP(I18 &amp; "|" &amp; J18,_data_!$A$27:$E$76,5,FALSE),""))</f>
        <v/>
      </c>
      <c r="AO18" s="14" t="str">
        <f>IF(J18="","",IFERROR(VLOOKUP(I18 &amp; "|" &amp; J18,_data_!$A$27:$F$76,6,FALSE),""))</f>
        <v/>
      </c>
      <c r="AP18" s="14" t="str">
        <f>IF(J18="","",IFERROR(VLOOKUP(I18 &amp; "|" &amp; J18,_data_!$A$27:$G$76,7,FALSE),""))</f>
        <v/>
      </c>
      <c r="AQ18" s="10"/>
      <c r="AR18" s="13"/>
      <c r="AS18" s="14"/>
      <c r="AT18" s="14"/>
      <c r="AU18" s="14"/>
      <c r="AV18" s="14"/>
      <c r="AW18" s="14"/>
      <c r="AX18"/>
      <c r="AY18"/>
      <c r="AZ18" s="14"/>
      <c r="BA18" s="14"/>
      <c r="BB18" s="14"/>
      <c r="BC18" s="14"/>
      <c r="BD18" s="10"/>
      <c r="BE18"/>
      <c r="BF18"/>
      <c r="BG18"/>
      <c r="BH18"/>
      <c r="BI18"/>
      <c r="BJ18"/>
      <c r="BK18"/>
      <c r="BL18" s="69"/>
      <c r="BM18"/>
      <c r="BN18"/>
      <c r="BO18"/>
      <c r="BP18"/>
      <c r="BQ18"/>
      <c r="BR18"/>
      <c r="BS18" s="13"/>
      <c r="BT18" s="14"/>
      <c r="BU18" s="14"/>
      <c r="BV18" s="14"/>
      <c r="BW18" s="14"/>
      <c r="BX18" s="14"/>
      <c r="BY18" s="14"/>
      <c r="BZ18" s="14"/>
      <c r="CA18" s="14"/>
      <c r="CB18" s="14"/>
      <c r="CC18" s="14"/>
      <c r="CD18" s="10"/>
    </row>
    <row r="19" spans="1:82" ht="15.75" customHeight="1" x14ac:dyDescent="0.25">
      <c r="A19" s="25"/>
      <c r="B19" s="26"/>
      <c r="C19" s="26"/>
      <c r="D19" s="26"/>
      <c r="E19" s="27"/>
      <c r="F19" s="25"/>
      <c r="G19" s="26"/>
      <c r="H19" s="26"/>
      <c r="I19" s="32"/>
      <c r="J19" s="26"/>
      <c r="K19" s="26"/>
      <c r="L19" s="26"/>
      <c r="M19" s="26"/>
      <c r="N19" s="26"/>
      <c r="O19" s="26"/>
      <c r="P19" s="26"/>
      <c r="Q19" s="26"/>
      <c r="R19" s="26"/>
      <c r="S19" s="26"/>
      <c r="T19" s="26"/>
      <c r="U19" s="26"/>
      <c r="V19" s="26"/>
      <c r="W19" s="26"/>
      <c r="X19" s="26"/>
      <c r="Y19" s="31"/>
      <c r="Z19" s="31"/>
      <c r="AA19" s="31"/>
      <c r="AB19" s="31"/>
      <c r="AC19" s="26"/>
      <c r="AD19" s="26"/>
      <c r="AE19" s="26"/>
      <c r="AF19" s="26"/>
      <c r="AG19" s="26"/>
      <c r="AH19" s="26"/>
      <c r="AI19" s="27"/>
      <c r="AJ19" s="13"/>
      <c r="AK19" s="14"/>
      <c r="AL19" s="14"/>
      <c r="AM19" s="14" t="str">
        <f>IF(J19="","",IFERROR(VLOOKUP(I19 &amp; "|" &amp; J19,_data_!$A$27:$D$76,4,FALSE),""))</f>
        <v/>
      </c>
      <c r="AN19" s="14" t="str">
        <f>IF(J19="","",IFERROR(VLOOKUP(I19 &amp; "|" &amp; J19,_data_!$A$27:$E$76,5,FALSE),""))</f>
        <v/>
      </c>
      <c r="AO19" s="14" t="str">
        <f>IF(J19="","",IFERROR(VLOOKUP(I19 &amp; "|" &amp; J19,_data_!$A$27:$F$76,6,FALSE),""))</f>
        <v/>
      </c>
      <c r="AP19" s="14" t="str">
        <f>IF(J19="","",IFERROR(VLOOKUP(I19 &amp; "|" &amp; J19,_data_!$A$27:$G$76,7,FALSE),""))</f>
        <v/>
      </c>
      <c r="AQ19" s="10"/>
      <c r="AR19" s="13"/>
      <c r="AS19" s="14"/>
      <c r="AT19" s="14"/>
      <c r="AU19" s="14"/>
      <c r="AV19" s="14"/>
      <c r="AW19" s="14"/>
      <c r="AX19"/>
      <c r="AY19"/>
      <c r="AZ19" s="14"/>
      <c r="BA19" s="14"/>
      <c r="BB19" s="14"/>
      <c r="BC19" s="14"/>
      <c r="BD19" s="10"/>
      <c r="BE19"/>
      <c r="BF19"/>
      <c r="BG19"/>
      <c r="BH19"/>
      <c r="BI19"/>
      <c r="BJ19"/>
      <c r="BK19"/>
      <c r="BL19" s="69"/>
      <c r="BM19"/>
      <c r="BN19"/>
      <c r="BO19"/>
      <c r="BP19"/>
      <c r="BQ19"/>
      <c r="BR19"/>
      <c r="BS19" s="13"/>
      <c r="BT19" s="14"/>
      <c r="BU19" s="14"/>
      <c r="BV19" s="14"/>
      <c r="BW19" s="14"/>
      <c r="BX19" s="14"/>
      <c r="BY19" s="14"/>
      <c r="BZ19" s="14"/>
      <c r="CA19" s="14"/>
      <c r="CB19" s="14"/>
      <c r="CC19" s="14"/>
      <c r="CD19" s="10"/>
    </row>
    <row r="20" spans="1:82" ht="15.75" customHeight="1" x14ac:dyDescent="0.25">
      <c r="A20" s="25"/>
      <c r="B20" s="26"/>
      <c r="C20" s="26"/>
      <c r="D20" s="26"/>
      <c r="E20" s="27"/>
      <c r="F20" s="25"/>
      <c r="G20" s="26"/>
      <c r="H20" s="26"/>
      <c r="I20" s="32"/>
      <c r="J20" s="26"/>
      <c r="K20" s="26"/>
      <c r="L20" s="26"/>
      <c r="M20" s="26"/>
      <c r="N20" s="26"/>
      <c r="O20" s="26"/>
      <c r="P20" s="26"/>
      <c r="Q20" s="26"/>
      <c r="R20" s="26"/>
      <c r="S20" s="26"/>
      <c r="T20" s="26"/>
      <c r="U20" s="26"/>
      <c r="V20" s="26"/>
      <c r="W20" s="26"/>
      <c r="X20" s="26"/>
      <c r="Y20" s="31"/>
      <c r="Z20" s="31"/>
      <c r="AA20" s="31"/>
      <c r="AB20" s="31"/>
      <c r="AC20" s="26"/>
      <c r="AD20" s="26"/>
      <c r="AE20" s="26"/>
      <c r="AF20" s="26"/>
      <c r="AG20" s="26"/>
      <c r="AH20" s="26"/>
      <c r="AI20" s="27"/>
      <c r="AJ20" s="13"/>
      <c r="AK20" s="14"/>
      <c r="AL20" s="14"/>
      <c r="AM20" s="14" t="str">
        <f>IF(J20="","",IFERROR(VLOOKUP(I20 &amp; "|" &amp; J20,_data_!$A$27:$D$76,4,FALSE),""))</f>
        <v/>
      </c>
      <c r="AN20" s="14" t="str">
        <f>IF(J20="","",IFERROR(VLOOKUP(I20 &amp; "|" &amp; J20,_data_!$A$27:$E$76,5,FALSE),""))</f>
        <v/>
      </c>
      <c r="AO20" s="14" t="str">
        <f>IF(J20="","",IFERROR(VLOOKUP(I20 &amp; "|" &amp; J20,_data_!$A$27:$F$76,6,FALSE),""))</f>
        <v/>
      </c>
      <c r="AP20" s="14" t="str">
        <f>IF(J20="","",IFERROR(VLOOKUP(I20 &amp; "|" &amp; J20,_data_!$A$27:$G$76,7,FALSE),""))</f>
        <v/>
      </c>
      <c r="AQ20" s="10"/>
      <c r="AR20" s="13"/>
      <c r="AS20" s="14"/>
      <c r="AT20" s="14"/>
      <c r="AU20" s="14"/>
      <c r="AV20" s="14"/>
      <c r="AW20" s="14"/>
      <c r="AX20"/>
      <c r="AY20"/>
      <c r="AZ20" s="14"/>
      <c r="BA20" s="14"/>
      <c r="BB20" s="14"/>
      <c r="BC20" s="14"/>
      <c r="BD20" s="10"/>
      <c r="BE20"/>
      <c r="BF20"/>
      <c r="BG20"/>
      <c r="BH20"/>
      <c r="BI20"/>
      <c r="BJ20"/>
      <c r="BK20"/>
      <c r="BL20" s="69"/>
      <c r="BM20"/>
      <c r="BN20"/>
      <c r="BO20"/>
      <c r="BP20"/>
      <c r="BQ20"/>
      <c r="BR20"/>
      <c r="BS20" s="13"/>
      <c r="BT20" s="14"/>
      <c r="BU20" s="14"/>
      <c r="BV20" s="14"/>
      <c r="BW20" s="14"/>
      <c r="BX20" s="14"/>
      <c r="BY20" s="14"/>
      <c r="BZ20" s="14"/>
      <c r="CA20" s="14"/>
      <c r="CB20" s="14"/>
      <c r="CC20" s="14"/>
      <c r="CD20" s="10"/>
    </row>
    <row r="21" spans="1:82" ht="15.75" customHeight="1" thickBot="1" x14ac:dyDescent="0.3">
      <c r="A21" s="28"/>
      <c r="B21" s="7"/>
      <c r="C21" s="7"/>
      <c r="D21" s="7"/>
      <c r="E21" s="29"/>
      <c r="F21" s="28"/>
      <c r="G21" s="7"/>
      <c r="H21" s="29"/>
      <c r="I21" s="33"/>
      <c r="J21" s="7"/>
      <c r="K21" s="7"/>
      <c r="L21" s="7"/>
      <c r="M21" s="7"/>
      <c r="N21" s="7"/>
      <c r="O21" s="7"/>
      <c r="P21" s="7"/>
      <c r="Q21" s="7"/>
      <c r="R21" s="7"/>
      <c r="S21" s="7"/>
      <c r="T21" s="7"/>
      <c r="U21" s="7"/>
      <c r="V21" s="7"/>
      <c r="W21" s="7"/>
      <c r="X21" s="7"/>
      <c r="Y21" s="8"/>
      <c r="Z21" s="8"/>
      <c r="AA21" s="8"/>
      <c r="AB21" s="8"/>
      <c r="AC21" s="7"/>
      <c r="AD21" s="7"/>
      <c r="AE21" s="7"/>
      <c r="AF21" s="7"/>
      <c r="AG21" s="7"/>
      <c r="AH21" s="7"/>
      <c r="AI21" s="29"/>
      <c r="AJ21" s="16"/>
      <c r="AK21" s="9"/>
      <c r="AL21" s="9"/>
      <c r="AM21" s="9" t="str">
        <f>IF(J21="","",IFERROR(VLOOKUP(I21 &amp; "|" &amp; J21,_data_!$A$27:$D$76,4,FALSE),""))</f>
        <v/>
      </c>
      <c r="AN21" s="9" t="str">
        <f>IF(J21="","",IFERROR(VLOOKUP(I21 &amp; "|" &amp; J21,_data_!$A$27:$E$76,5,FALSE),""))</f>
        <v/>
      </c>
      <c r="AO21" s="9" t="str">
        <f>IF(J21="","",IFERROR(VLOOKUP(I21 &amp; "|" &amp; J21,_data_!$A$27:$F$76,6,FALSE),""))</f>
        <v/>
      </c>
      <c r="AP21" s="9" t="str">
        <f>IF(J21="","",IFERROR(VLOOKUP(I21 &amp; "|" &amp; J21,_data_!$A$27:$G$76,7,FALSE),""))</f>
        <v/>
      </c>
      <c r="AQ21" s="11"/>
      <c r="AR21" s="16"/>
      <c r="AS21" s="9"/>
      <c r="AT21" s="9"/>
      <c r="AU21" s="9"/>
      <c r="AV21" s="9"/>
      <c r="AW21" s="9"/>
      <c r="AX21" s="9"/>
      <c r="AY21" s="9"/>
      <c r="AZ21" s="9"/>
      <c r="BA21" s="9"/>
      <c r="BB21" s="9"/>
      <c r="BC21" s="9"/>
      <c r="BD21" s="11"/>
      <c r="BE21" s="9"/>
      <c r="BF21" s="9"/>
      <c r="BG21" s="9"/>
      <c r="BH21" s="9"/>
      <c r="BI21" s="9"/>
      <c r="BJ21" s="9"/>
      <c r="BK21" s="9"/>
      <c r="BL21" s="70"/>
      <c r="BM21" s="9"/>
      <c r="BN21" s="9"/>
      <c r="BO21" s="9"/>
      <c r="BP21" s="9"/>
      <c r="BQ21" s="9"/>
      <c r="BR21" s="9"/>
      <c r="BS21" s="16"/>
      <c r="BT21" s="9"/>
      <c r="BU21" s="9"/>
      <c r="BV21" s="9"/>
      <c r="BW21" s="9"/>
      <c r="BX21" s="9"/>
      <c r="BY21" s="9"/>
      <c r="BZ21" s="9"/>
      <c r="CA21" s="9"/>
      <c r="CB21" s="9"/>
      <c r="CC21" s="9"/>
      <c r="CD21" s="11"/>
    </row>
  </sheetData>
  <sheetProtection selectLockedCells="1"/>
  <dataValidations count="1">
    <dataValidation type="list" allowBlank="1" showInputMessage="1" showErrorMessage="1" sqref="J2:J21">
      <formula1>INDIRECT(SUBSTITUTE(SUBSTITUTE(SUBSTITUTE(I2,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_data_!$I$3:$I$5</xm:f>
          </x14:formula1>
          <xm:sqref>V2:V21</xm:sqref>
        </x14:dataValidation>
        <x14:dataValidation type="list" allowBlank="1" showInputMessage="1" showErrorMessage="1">
          <x14:formula1>
            <xm:f>_data_!$J$3:$J$5</xm:f>
          </x14:formula1>
          <xm:sqref>W2:W21</xm:sqref>
        </x14:dataValidation>
        <x14:dataValidation type="list" allowBlank="1" showInputMessage="1" showErrorMessage="1">
          <x14:formula1>
            <xm:f>_data_!$K$3:$K$6</xm:f>
          </x14:formula1>
          <xm:sqref>X2:X21</xm:sqref>
        </x14:dataValidation>
        <x14:dataValidation type="list" allowBlank="1" showInputMessage="1" showErrorMessage="1">
          <x14:formula1>
            <xm:f>_data_!$L$3:$L$6</xm:f>
          </x14:formula1>
          <xm:sqref>Z2:Z21</xm:sqref>
        </x14:dataValidation>
        <x14:dataValidation type="list" allowBlank="1" showInputMessage="1" showErrorMessage="1">
          <x14:formula1>
            <xm:f>_data_!$M$3:$M$4</xm:f>
          </x14:formula1>
          <xm:sqref>AE2:AI21</xm:sqref>
        </x14:dataValidation>
        <x14:dataValidation type="list" allowBlank="1" showInputMessage="1" showErrorMessage="1">
          <x14:formula1>
            <xm:f>_data_!$N$3:$N$4</xm:f>
          </x14:formula1>
          <xm:sqref>G2:G21</xm:sqref>
        </x14:dataValidation>
        <x14:dataValidation type="list" allowBlank="1" showInputMessage="1" showErrorMessage="1">
          <x14:formula1>
            <xm:f>_data_!$T$3:$T$5</xm:f>
          </x14:formula1>
          <xm:sqref>AT2:AT21 BG2:BG20</xm:sqref>
        </x14:dataValidation>
        <x14:dataValidation type="list" allowBlank="1" showInputMessage="1" showErrorMessage="1">
          <x14:formula1>
            <xm:f>_data_!$U$3:$U$76</xm:f>
          </x14:formula1>
          <xm:sqref>BY2:BY21 BS2:BS21</xm:sqref>
        </x14:dataValidation>
        <x14:dataValidation type="list" allowBlank="1" showInputMessage="1" showErrorMessage="1">
          <x14:formula1>
            <xm:f>_data_!$V$3:$V$4</xm:f>
          </x14:formula1>
          <xm:sqref>N2:U21 Y2:Y21</xm:sqref>
        </x14:dataValidation>
        <x14:dataValidation type="list" allowBlank="1" showInputMessage="1" showErrorMessage="1">
          <x14:formula1>
            <xm:f>_data_!$W$3:$W$4</xm:f>
          </x14:formula1>
          <xm:sqref>M2:M21</xm:sqref>
        </x14:dataValidation>
        <x14:dataValidation type="list" allowBlank="1" showInputMessage="1" showErrorMessage="1">
          <x14:formula1>
            <xm:f>_data_!$X$3:$X$4</xm:f>
          </x14:formula1>
          <xm:sqref>AK2:AK21</xm:sqref>
        </x14:dataValidation>
        <x14:dataValidation type="list" allowBlank="1" showInputMessage="1" showErrorMessage="1">
          <x14:formula1>
            <xm:f>_data_!$Y$3:$Y$4</xm:f>
          </x14:formula1>
          <xm:sqref>AA2:AA21</xm:sqref>
        </x14:dataValidation>
        <x14:dataValidation type="list" allowBlank="1" showInputMessage="1" showErrorMessage="1">
          <x14:formula1>
            <xm:f>_data_!$Z$3:$Z$4</xm:f>
          </x14:formula1>
          <xm:sqref>AB2:AB21</xm:sqref>
        </x14:dataValidation>
        <x14:dataValidation type="list" allowBlank="1" showInputMessage="1" showErrorMessage="1">
          <x14:formula1>
            <xm:f>_data_!$AA$3:$AA$4</xm:f>
          </x14:formula1>
          <xm:sqref>AC2:AC21</xm:sqref>
        </x14:dataValidation>
        <x14:dataValidation type="list" allowBlank="1" showInputMessage="1" showErrorMessage="1">
          <x14:formula1>
            <xm:f>_data_!$AB$3:$AB$18</xm:f>
          </x14:formula1>
          <xm:sqref>H2:H21</xm:sqref>
        </x14:dataValidation>
        <x14:dataValidation type="list" allowBlank="1" showInputMessage="1" showErrorMessage="1">
          <x14:formula1>
            <xm:f>_data_!$B$10:$B$20</xm:f>
          </x14:formula1>
          <xm:sqref>I2:I21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topLeftCell="A2" zoomScaleNormal="100" workbookViewId="0">
      <selection activeCell="B33" sqref="B33"/>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11.5546875" style="18"/>
    <col min="6" max="6" width="23.21875" style="18" customWidth="1"/>
    <col min="7" max="7" width="10.109375" style="18" bestFit="1" customWidth="1"/>
    <col min="8" max="8" width="11.77734375" style="18" bestFit="1" customWidth="1"/>
    <col min="9" max="9" width="11.5546875" style="18"/>
    <col min="10" max="10" width="17.88671875" style="18" customWidth="1"/>
    <col min="11" max="16384" width="11.5546875" style="18"/>
  </cols>
  <sheetData>
    <row r="1" spans="1:10" hidden="1" x14ac:dyDescent="0.25">
      <c r="A1" s="18"/>
      <c r="B1" s="18"/>
      <c r="C1" s="18"/>
      <c r="D1" s="18"/>
    </row>
    <row r="2" spans="1:10" ht="60.6" x14ac:dyDescent="1">
      <c r="A2" s="54" t="s">
        <v>34</v>
      </c>
      <c r="B2" s="53"/>
      <c r="C2" s="18"/>
      <c r="D2" s="18"/>
    </row>
    <row r="3" spans="1:10" ht="13.8" thickBot="1" x14ac:dyDescent="0.3">
      <c r="A3" s="18"/>
      <c r="B3" s="18"/>
      <c r="C3" s="18"/>
      <c r="D3" s="18"/>
    </row>
    <row r="4" spans="1:10" ht="13.8" thickBot="1" x14ac:dyDescent="0.3">
      <c r="A4" s="55" t="s">
        <v>135</v>
      </c>
      <c r="B4" s="56" t="s">
        <v>35</v>
      </c>
      <c r="C4" s="18"/>
      <c r="D4" s="18"/>
      <c r="E4" s="19" t="s">
        <v>19</v>
      </c>
      <c r="F4" s="21" t="s">
        <v>129</v>
      </c>
      <c r="G4" s="21" t="s">
        <v>130</v>
      </c>
      <c r="H4" s="21" t="s">
        <v>131</v>
      </c>
      <c r="I4" s="21" t="s">
        <v>133</v>
      </c>
      <c r="J4" s="20" t="s">
        <v>134</v>
      </c>
    </row>
    <row r="5" spans="1:10" ht="13.8" thickBot="1" x14ac:dyDescent="0.3">
      <c r="A5" s="57">
        <v>1</v>
      </c>
      <c r="B5" s="24" t="s">
        <v>140</v>
      </c>
      <c r="C5" s="18"/>
      <c r="D5" s="18"/>
      <c r="E5" s="13">
        <v>1</v>
      </c>
      <c r="F5" s="14" t="s">
        <v>57</v>
      </c>
      <c r="G5" s="15">
        <v>45009692</v>
      </c>
      <c r="H5" s="15">
        <v>-73452754</v>
      </c>
      <c r="I5" s="14" t="s">
        <v>33</v>
      </c>
      <c r="J5" s="10" t="s">
        <v>32</v>
      </c>
    </row>
    <row r="6" spans="1:10" ht="13.8" thickBot="1" x14ac:dyDescent="0.3">
      <c r="A6" s="57">
        <v>2</v>
      </c>
      <c r="B6" s="24" t="s">
        <v>343</v>
      </c>
      <c r="C6" s="18"/>
      <c r="D6" s="18"/>
      <c r="E6" s="13">
        <v>2</v>
      </c>
      <c r="F6" s="14" t="s">
        <v>58</v>
      </c>
      <c r="G6" s="15">
        <v>43091526</v>
      </c>
      <c r="H6" s="15">
        <v>-79069598</v>
      </c>
      <c r="I6" s="14" t="s">
        <v>33</v>
      </c>
      <c r="J6" s="10" t="s">
        <v>32</v>
      </c>
    </row>
    <row r="7" spans="1:10" ht="13.8" thickBot="1" x14ac:dyDescent="0.3">
      <c r="A7" s="57">
        <v>3</v>
      </c>
      <c r="B7" s="24" t="s">
        <v>344</v>
      </c>
      <c r="C7" s="18"/>
      <c r="D7" s="18"/>
      <c r="E7" s="13">
        <v>3</v>
      </c>
      <c r="F7" s="14" t="s">
        <v>59</v>
      </c>
      <c r="G7" s="15">
        <v>42308839</v>
      </c>
      <c r="H7" s="15">
        <v>-83071991</v>
      </c>
      <c r="I7" s="14" t="s">
        <v>33</v>
      </c>
      <c r="J7" s="10" t="s">
        <v>32</v>
      </c>
    </row>
    <row r="8" spans="1:10" ht="13.8" thickBot="1" x14ac:dyDescent="0.3">
      <c r="A8" s="57">
        <v>4</v>
      </c>
      <c r="B8" s="24" t="s">
        <v>345</v>
      </c>
      <c r="C8" s="18"/>
      <c r="D8" s="18"/>
      <c r="E8" s="13">
        <v>4</v>
      </c>
      <c r="F8" s="14" t="s">
        <v>60</v>
      </c>
      <c r="G8" s="15">
        <v>32549891</v>
      </c>
      <c r="H8" s="15">
        <v>-116938458</v>
      </c>
      <c r="I8" s="14" t="s">
        <v>22</v>
      </c>
      <c r="J8" s="10" t="s">
        <v>32</v>
      </c>
    </row>
    <row r="9" spans="1:10" ht="13.8" thickBot="1" x14ac:dyDescent="0.3">
      <c r="A9" s="57">
        <v>5</v>
      </c>
      <c r="B9" s="24" t="s">
        <v>346</v>
      </c>
      <c r="C9" s="18"/>
      <c r="D9" s="18"/>
      <c r="E9" s="13">
        <v>5</v>
      </c>
      <c r="F9" s="14" t="s">
        <v>61</v>
      </c>
      <c r="G9" s="15">
        <v>31746548</v>
      </c>
      <c r="H9" s="15">
        <v>-106482099</v>
      </c>
      <c r="I9" s="14" t="s">
        <v>22</v>
      </c>
      <c r="J9" s="10" t="s">
        <v>32</v>
      </c>
    </row>
    <row r="10" spans="1:10" ht="13.8" thickBot="1" x14ac:dyDescent="0.3">
      <c r="A10" s="57">
        <v>6</v>
      </c>
      <c r="B10" s="24" t="s">
        <v>347</v>
      </c>
      <c r="C10" s="18"/>
      <c r="D10" s="18"/>
      <c r="E10" s="13">
        <v>6</v>
      </c>
      <c r="F10" s="14" t="s">
        <v>62</v>
      </c>
      <c r="G10" s="15">
        <v>31762076</v>
      </c>
      <c r="H10" s="15">
        <v>-106451387</v>
      </c>
      <c r="I10" s="14" t="s">
        <v>22</v>
      </c>
      <c r="J10" s="10" t="s">
        <v>32</v>
      </c>
    </row>
    <row r="11" spans="1:10" ht="13.8" thickBot="1" x14ac:dyDescent="0.3">
      <c r="A11" s="57">
        <v>7</v>
      </c>
      <c r="B11" s="24" t="s">
        <v>348</v>
      </c>
      <c r="C11" s="18"/>
      <c r="D11" s="18"/>
      <c r="E11" s="13">
        <v>7</v>
      </c>
      <c r="F11" s="14" t="s">
        <v>63</v>
      </c>
      <c r="G11" s="15">
        <v>31669623</v>
      </c>
      <c r="H11" s="15">
        <v>-106344051</v>
      </c>
      <c r="I11" s="14" t="s">
        <v>22</v>
      </c>
      <c r="J11" s="10" t="s">
        <v>32</v>
      </c>
    </row>
    <row r="12" spans="1:10" ht="13.8" thickBot="1" x14ac:dyDescent="0.3">
      <c r="A12" s="57">
        <v>8</v>
      </c>
      <c r="B12" s="24" t="s">
        <v>349</v>
      </c>
      <c r="C12" s="18"/>
      <c r="D12" s="18"/>
      <c r="E12" s="13">
        <v>8</v>
      </c>
      <c r="F12" s="14" t="s">
        <v>64</v>
      </c>
      <c r="G12" s="15">
        <v>29325443</v>
      </c>
      <c r="H12" s="15">
        <v>-100928779</v>
      </c>
      <c r="I12" s="14" t="s">
        <v>22</v>
      </c>
      <c r="J12" s="10" t="s">
        <v>32</v>
      </c>
    </row>
    <row r="13" spans="1:10" ht="13.8" thickBot="1" x14ac:dyDescent="0.3">
      <c r="A13" s="57">
        <v>9</v>
      </c>
      <c r="B13" s="58" t="s">
        <v>142</v>
      </c>
      <c r="C13" s="18"/>
      <c r="D13" s="18"/>
      <c r="E13" s="13">
        <v>9</v>
      </c>
      <c r="F13" s="14" t="s">
        <v>65</v>
      </c>
      <c r="G13" s="15">
        <v>28696931</v>
      </c>
      <c r="H13" s="15">
        <v>-100512912</v>
      </c>
      <c r="I13" s="14" t="s">
        <v>22</v>
      </c>
      <c r="J13" s="10" t="s">
        <v>32</v>
      </c>
    </row>
    <row r="14" spans="1:10" ht="13.8" thickBot="1" x14ac:dyDescent="0.3">
      <c r="A14" s="57">
        <v>10</v>
      </c>
      <c r="B14" s="62" t="s">
        <v>238</v>
      </c>
      <c r="C14" s="18"/>
      <c r="D14" s="18"/>
      <c r="E14" s="13">
        <v>10</v>
      </c>
      <c r="F14" s="14" t="s">
        <v>66</v>
      </c>
      <c r="G14" s="15">
        <v>27698571</v>
      </c>
      <c r="H14" s="15">
        <v>-99747320</v>
      </c>
      <c r="I14" s="14" t="s">
        <v>22</v>
      </c>
      <c r="J14" s="10" t="s">
        <v>32</v>
      </c>
    </row>
    <row r="15" spans="1:10" ht="13.8" thickBot="1" x14ac:dyDescent="0.3">
      <c r="A15" s="57">
        <v>11</v>
      </c>
      <c r="B15" s="24" t="s">
        <v>141</v>
      </c>
      <c r="C15" s="18"/>
      <c r="D15" s="18"/>
      <c r="E15" s="13">
        <v>11</v>
      </c>
      <c r="F15" s="14" t="s">
        <v>67</v>
      </c>
      <c r="G15" s="15">
        <v>27594942</v>
      </c>
      <c r="H15" s="15">
        <v>-99542414</v>
      </c>
      <c r="I15" s="14" t="s">
        <v>22</v>
      </c>
      <c r="J15" s="10" t="s">
        <v>32</v>
      </c>
    </row>
    <row r="16" spans="1:10" ht="13.8" thickBot="1" x14ac:dyDescent="0.3">
      <c r="A16" s="57">
        <v>12</v>
      </c>
      <c r="B16" s="59" t="s">
        <v>143</v>
      </c>
      <c r="C16" s="18"/>
      <c r="D16" s="18"/>
      <c r="E16" s="13">
        <v>12</v>
      </c>
      <c r="F16" s="14" t="s">
        <v>68</v>
      </c>
      <c r="G16" s="15">
        <v>26402975</v>
      </c>
      <c r="H16" s="15">
        <v>-99020543</v>
      </c>
      <c r="I16" s="14" t="s">
        <v>22</v>
      </c>
      <c r="J16" s="10" t="s">
        <v>32</v>
      </c>
    </row>
    <row r="17" spans="1:10" ht="13.8" thickBot="1" x14ac:dyDescent="0.3">
      <c r="A17" s="57">
        <v>13</v>
      </c>
      <c r="B17" s="24" t="s">
        <v>138</v>
      </c>
      <c r="C17" s="18"/>
      <c r="D17" s="18"/>
      <c r="E17" s="13">
        <v>13</v>
      </c>
      <c r="F17" s="14" t="s">
        <v>69</v>
      </c>
      <c r="G17" s="15">
        <v>26364745</v>
      </c>
      <c r="H17" s="15">
        <v>-98803745</v>
      </c>
      <c r="I17" s="14" t="s">
        <v>22</v>
      </c>
      <c r="J17" s="10" t="s">
        <v>32</v>
      </c>
    </row>
    <row r="18" spans="1:10" ht="13.8" thickBot="1" x14ac:dyDescent="0.3">
      <c r="A18" s="57">
        <v>14</v>
      </c>
      <c r="B18" s="24" t="s">
        <v>136</v>
      </c>
      <c r="C18" s="18"/>
      <c r="D18" s="18"/>
      <c r="E18" s="13">
        <v>14</v>
      </c>
      <c r="F18" s="14" t="s">
        <v>70</v>
      </c>
      <c r="G18" s="15">
        <v>26110219</v>
      </c>
      <c r="H18" s="15">
        <v>-98343031</v>
      </c>
      <c r="I18" s="14" t="s">
        <v>22</v>
      </c>
      <c r="J18" s="10" t="s">
        <v>32</v>
      </c>
    </row>
    <row r="19" spans="1:10" ht="13.8" thickBot="1" x14ac:dyDescent="0.3">
      <c r="A19" s="57">
        <v>15</v>
      </c>
      <c r="B19" s="24" t="s">
        <v>139</v>
      </c>
      <c r="C19" s="18"/>
      <c r="D19" s="18"/>
      <c r="E19" s="13">
        <v>15</v>
      </c>
      <c r="F19" s="14" t="s">
        <v>71</v>
      </c>
      <c r="G19" s="15">
        <v>26092500</v>
      </c>
      <c r="H19" s="15">
        <v>-98270001</v>
      </c>
      <c r="I19" s="14" t="s">
        <v>22</v>
      </c>
      <c r="J19" s="10" t="s">
        <v>32</v>
      </c>
    </row>
    <row r="20" spans="1:10" ht="27" thickBot="1" x14ac:dyDescent="0.3">
      <c r="A20" s="57">
        <v>16</v>
      </c>
      <c r="B20" s="24" t="s">
        <v>350</v>
      </c>
      <c r="C20" s="18"/>
      <c r="D20" s="18"/>
      <c r="E20" s="13">
        <v>16</v>
      </c>
      <c r="F20" s="14" t="s">
        <v>72</v>
      </c>
      <c r="G20" s="15">
        <v>26044058</v>
      </c>
      <c r="H20" s="15">
        <v>-98208969</v>
      </c>
      <c r="I20" s="14" t="s">
        <v>22</v>
      </c>
      <c r="J20" s="10" t="s">
        <v>32</v>
      </c>
    </row>
    <row r="21" spans="1:10" ht="13.8" thickBot="1" x14ac:dyDescent="0.3">
      <c r="A21" s="57">
        <v>17</v>
      </c>
      <c r="B21" s="24" t="s">
        <v>351</v>
      </c>
      <c r="C21" s="18"/>
      <c r="D21" s="18"/>
      <c r="E21" s="13">
        <v>17</v>
      </c>
      <c r="F21" s="14" t="s">
        <v>73</v>
      </c>
      <c r="G21" s="15">
        <v>26060614</v>
      </c>
      <c r="H21" s="15">
        <v>-97950476</v>
      </c>
      <c r="I21" s="14" t="s">
        <v>22</v>
      </c>
      <c r="J21" s="10" t="s">
        <v>32</v>
      </c>
    </row>
    <row r="22" spans="1:10" ht="13.8" thickBot="1" x14ac:dyDescent="0.3">
      <c r="A22" s="57">
        <v>18</v>
      </c>
      <c r="B22" s="24" t="s">
        <v>352</v>
      </c>
      <c r="C22" s="18"/>
      <c r="D22" s="18"/>
      <c r="E22" s="13">
        <v>18</v>
      </c>
      <c r="F22" s="14" t="s">
        <v>74</v>
      </c>
      <c r="G22" s="15">
        <v>26022885</v>
      </c>
      <c r="H22" s="15">
        <v>-97738860</v>
      </c>
      <c r="I22" s="14" t="s">
        <v>22</v>
      </c>
      <c r="J22" s="10" t="s">
        <v>32</v>
      </c>
    </row>
    <row r="23" spans="1:10" ht="13.8" thickBot="1" x14ac:dyDescent="0.3">
      <c r="A23" s="57">
        <v>19</v>
      </c>
      <c r="B23" s="62" t="s">
        <v>353</v>
      </c>
      <c r="E23" s="13">
        <v>19</v>
      </c>
      <c r="F23" s="14" t="s">
        <v>75</v>
      </c>
      <c r="G23" s="15">
        <v>25873725</v>
      </c>
      <c r="H23" s="15">
        <v>-97474591</v>
      </c>
      <c r="I23" s="14" t="s">
        <v>22</v>
      </c>
      <c r="J23" s="10" t="s">
        <v>32</v>
      </c>
    </row>
    <row r="24" spans="1:10" ht="13.8" thickBot="1" x14ac:dyDescent="0.3">
      <c r="A24" s="57">
        <v>20</v>
      </c>
      <c r="B24" s="24" t="s">
        <v>37</v>
      </c>
      <c r="E24" s="13">
        <v>20</v>
      </c>
      <c r="F24" s="14" t="s">
        <v>76</v>
      </c>
      <c r="G24" s="15">
        <v>32672539</v>
      </c>
      <c r="H24" s="15">
        <v>-115387613</v>
      </c>
      <c r="I24" s="14" t="s">
        <v>22</v>
      </c>
      <c r="J24" s="10" t="s">
        <v>32</v>
      </c>
    </row>
    <row r="25" spans="1:10" ht="13.8" thickBot="1" x14ac:dyDescent="0.3">
      <c r="A25" s="57">
        <v>21</v>
      </c>
      <c r="B25" s="24" t="s">
        <v>36</v>
      </c>
      <c r="E25" s="13">
        <v>21</v>
      </c>
      <c r="F25" s="14" t="s">
        <v>77</v>
      </c>
      <c r="G25" s="15">
        <v>31332015</v>
      </c>
      <c r="H25" s="15">
        <v>-110943134</v>
      </c>
      <c r="I25" s="14" t="s">
        <v>22</v>
      </c>
      <c r="J25" s="10" t="s">
        <v>32</v>
      </c>
    </row>
    <row r="26" spans="1:10" ht="13.8" thickBot="1" x14ac:dyDescent="0.3">
      <c r="A26" s="57">
        <v>22</v>
      </c>
      <c r="B26" s="60" t="s">
        <v>39</v>
      </c>
      <c r="E26" s="13">
        <v>22</v>
      </c>
      <c r="F26" s="14" t="s">
        <v>78</v>
      </c>
      <c r="G26" s="15">
        <v>45008099</v>
      </c>
      <c r="H26" s="15">
        <v>-73451960</v>
      </c>
      <c r="I26" s="14" t="s">
        <v>32</v>
      </c>
      <c r="J26" s="10" t="s">
        <v>33</v>
      </c>
    </row>
    <row r="27" spans="1:10" ht="13.8" thickBot="1" x14ac:dyDescent="0.3">
      <c r="A27" s="57">
        <v>23</v>
      </c>
      <c r="B27" s="24" t="s">
        <v>40</v>
      </c>
      <c r="E27" s="13">
        <v>23</v>
      </c>
      <c r="F27" s="14" t="s">
        <v>58</v>
      </c>
      <c r="G27" s="15">
        <v>43089050</v>
      </c>
      <c r="H27" s="15">
        <v>-79065875</v>
      </c>
      <c r="I27" s="14" t="s">
        <v>32</v>
      </c>
      <c r="J27" s="10" t="s">
        <v>33</v>
      </c>
    </row>
    <row r="28" spans="1:10" ht="13.8" thickBot="1" x14ac:dyDescent="0.3">
      <c r="A28" s="57">
        <v>24</v>
      </c>
      <c r="B28" s="24" t="s">
        <v>43</v>
      </c>
      <c r="E28" s="13">
        <v>24</v>
      </c>
      <c r="F28" s="14" t="s">
        <v>79</v>
      </c>
      <c r="G28" s="15">
        <v>42315210</v>
      </c>
      <c r="H28" s="15">
        <v>-83076171</v>
      </c>
      <c r="I28" s="14" t="s">
        <v>32</v>
      </c>
      <c r="J28" s="10" t="s">
        <v>33</v>
      </c>
    </row>
    <row r="29" spans="1:10" ht="27" thickBot="1" x14ac:dyDescent="0.3">
      <c r="A29" s="57">
        <v>25</v>
      </c>
      <c r="B29" s="61" t="s">
        <v>144</v>
      </c>
      <c r="E29" s="13">
        <v>25</v>
      </c>
      <c r="F29" s="14" t="s">
        <v>80</v>
      </c>
      <c r="G29" s="15">
        <v>32550419</v>
      </c>
      <c r="H29" s="15">
        <v>-116940462</v>
      </c>
      <c r="I29" s="14" t="s">
        <v>32</v>
      </c>
      <c r="J29" s="10" t="s">
        <v>22</v>
      </c>
    </row>
    <row r="30" spans="1:10" ht="27" thickBot="1" x14ac:dyDescent="0.3">
      <c r="A30" s="57">
        <v>26</v>
      </c>
      <c r="B30" s="24" t="s">
        <v>137</v>
      </c>
      <c r="E30" s="13">
        <v>26</v>
      </c>
      <c r="F30" s="14" t="s">
        <v>81</v>
      </c>
      <c r="G30" s="15">
        <v>31750197</v>
      </c>
      <c r="H30" s="15">
        <v>-106483371</v>
      </c>
      <c r="I30" s="14" t="s">
        <v>32</v>
      </c>
      <c r="J30" s="10" t="s">
        <v>22</v>
      </c>
    </row>
    <row r="31" spans="1:10" ht="40.200000000000003" thickBot="1" x14ac:dyDescent="0.3">
      <c r="A31" s="57">
        <v>27</v>
      </c>
      <c r="B31" s="68" t="s">
        <v>145</v>
      </c>
      <c r="E31" s="13">
        <v>27</v>
      </c>
      <c r="F31" s="14" t="s">
        <v>82</v>
      </c>
      <c r="G31" s="15">
        <v>31768137</v>
      </c>
      <c r="H31" s="15">
        <v>-106451270</v>
      </c>
      <c r="I31" s="14" t="s">
        <v>32</v>
      </c>
      <c r="J31" s="10" t="s">
        <v>22</v>
      </c>
    </row>
    <row r="32" spans="1:10" ht="13.8" thickBot="1" x14ac:dyDescent="0.3">
      <c r="A32" s="57">
        <v>28</v>
      </c>
      <c r="B32" s="62" t="s">
        <v>132</v>
      </c>
      <c r="E32" s="13">
        <v>28</v>
      </c>
      <c r="F32" s="14" t="s">
        <v>83</v>
      </c>
      <c r="G32" s="15">
        <v>31671638</v>
      </c>
      <c r="H32" s="15">
        <v>-106334572</v>
      </c>
      <c r="I32" s="14" t="s">
        <v>32</v>
      </c>
      <c r="J32" s="10" t="s">
        <v>22</v>
      </c>
    </row>
    <row r="33" spans="1:10" ht="13.8" thickBot="1" x14ac:dyDescent="0.3">
      <c r="A33" s="63">
        <v>29</v>
      </c>
      <c r="B33" s="77" t="s">
        <v>354</v>
      </c>
      <c r="E33" s="13">
        <v>29</v>
      </c>
      <c r="F33" s="14" t="s">
        <v>84</v>
      </c>
      <c r="G33" s="15">
        <v>29331270</v>
      </c>
      <c r="H33" s="15">
        <v>-100922717</v>
      </c>
      <c r="I33" s="14" t="s">
        <v>32</v>
      </c>
      <c r="J33" s="10" t="s">
        <v>22</v>
      </c>
    </row>
    <row r="34" spans="1:10" x14ac:dyDescent="0.25">
      <c r="E34" s="13">
        <v>30</v>
      </c>
      <c r="F34" s="14" t="s">
        <v>85</v>
      </c>
      <c r="G34" s="15">
        <v>28699183</v>
      </c>
      <c r="H34" s="15">
        <v>-100506215</v>
      </c>
      <c r="I34" s="14" t="s">
        <v>32</v>
      </c>
      <c r="J34" s="10" t="s">
        <v>22</v>
      </c>
    </row>
    <row r="35" spans="1:10" x14ac:dyDescent="0.25">
      <c r="E35" s="13">
        <v>31</v>
      </c>
      <c r="F35" s="14" t="s">
        <v>86</v>
      </c>
      <c r="G35" s="15">
        <v>27702232</v>
      </c>
      <c r="H35" s="15">
        <v>-99743644</v>
      </c>
      <c r="I35" s="14" t="s">
        <v>32</v>
      </c>
      <c r="J35" s="10" t="s">
        <v>22</v>
      </c>
    </row>
    <row r="36" spans="1:10" x14ac:dyDescent="0.25">
      <c r="E36" s="13">
        <v>32</v>
      </c>
      <c r="F36" s="14" t="s">
        <v>87</v>
      </c>
      <c r="G36" s="15">
        <v>27599344</v>
      </c>
      <c r="H36" s="15">
        <v>-99532731</v>
      </c>
      <c r="I36" s="14" t="s">
        <v>32</v>
      </c>
      <c r="J36" s="10" t="s">
        <v>22</v>
      </c>
    </row>
    <row r="37" spans="1:10" x14ac:dyDescent="0.25">
      <c r="E37" s="13">
        <v>33</v>
      </c>
      <c r="F37" s="14" t="s">
        <v>88</v>
      </c>
      <c r="G37" s="15">
        <v>26404474</v>
      </c>
      <c r="H37" s="15">
        <v>-99017893</v>
      </c>
      <c r="I37" s="14" t="s">
        <v>32</v>
      </c>
      <c r="J37" s="10" t="s">
        <v>22</v>
      </c>
    </row>
    <row r="38" spans="1:10" x14ac:dyDescent="0.25">
      <c r="E38" s="13">
        <v>34</v>
      </c>
      <c r="F38" s="14" t="s">
        <v>89</v>
      </c>
      <c r="G38" s="15">
        <v>26366235</v>
      </c>
      <c r="H38" s="15">
        <v>-98801959</v>
      </c>
      <c r="I38" s="14" t="s">
        <v>32</v>
      </c>
      <c r="J38" s="10" t="s">
        <v>22</v>
      </c>
    </row>
    <row r="39" spans="1:10" x14ac:dyDescent="0.25">
      <c r="E39" s="13">
        <v>35</v>
      </c>
      <c r="F39" s="14" t="s">
        <v>90</v>
      </c>
      <c r="G39" s="15">
        <v>26140581</v>
      </c>
      <c r="H39" s="15">
        <v>-98313141</v>
      </c>
      <c r="I39" s="14" t="s">
        <v>32</v>
      </c>
      <c r="J39" s="10" t="s">
        <v>22</v>
      </c>
    </row>
    <row r="40" spans="1:10" x14ac:dyDescent="0.25">
      <c r="E40" s="13">
        <v>36</v>
      </c>
      <c r="F40" s="14" t="s">
        <v>91</v>
      </c>
      <c r="G40" s="15">
        <v>26096974</v>
      </c>
      <c r="H40" s="15">
        <v>-98269679</v>
      </c>
      <c r="I40" s="14" t="s">
        <v>32</v>
      </c>
      <c r="J40" s="10" t="s">
        <v>22</v>
      </c>
    </row>
    <row r="41" spans="1:10" x14ac:dyDescent="0.25">
      <c r="E41" s="13">
        <v>37</v>
      </c>
      <c r="F41" s="14" t="s">
        <v>92</v>
      </c>
      <c r="G41" s="15">
        <v>26086353</v>
      </c>
      <c r="H41" s="15">
        <v>-98201845</v>
      </c>
      <c r="I41" s="14" t="s">
        <v>32</v>
      </c>
      <c r="J41" s="10" t="s">
        <v>22</v>
      </c>
    </row>
    <row r="42" spans="1:10" x14ac:dyDescent="0.25">
      <c r="E42" s="13">
        <v>38</v>
      </c>
      <c r="F42" s="14" t="s">
        <v>93</v>
      </c>
      <c r="G42" s="15">
        <v>26063929</v>
      </c>
      <c r="H42" s="15">
        <v>-97949917</v>
      </c>
      <c r="I42" s="14" t="s">
        <v>32</v>
      </c>
      <c r="J42" s="10" t="s">
        <v>22</v>
      </c>
    </row>
    <row r="43" spans="1:10" x14ac:dyDescent="0.25">
      <c r="E43" s="13">
        <v>39</v>
      </c>
      <c r="F43" s="14" t="s">
        <v>94</v>
      </c>
      <c r="G43" s="15">
        <v>26035823</v>
      </c>
      <c r="H43" s="15">
        <v>-97738060</v>
      </c>
      <c r="I43" s="14" t="s">
        <v>32</v>
      </c>
      <c r="J43" s="10" t="s">
        <v>22</v>
      </c>
    </row>
    <row r="44" spans="1:10" x14ac:dyDescent="0.25">
      <c r="E44" s="13">
        <v>40</v>
      </c>
      <c r="F44" s="14" t="s">
        <v>95</v>
      </c>
      <c r="G44" s="15">
        <v>25887705</v>
      </c>
      <c r="H44" s="15">
        <v>-97476426</v>
      </c>
      <c r="I44" s="14" t="s">
        <v>32</v>
      </c>
      <c r="J44" s="10" t="s">
        <v>22</v>
      </c>
    </row>
    <row r="45" spans="1:10" x14ac:dyDescent="0.25">
      <c r="E45" s="13">
        <v>41</v>
      </c>
      <c r="F45" s="14" t="s">
        <v>96</v>
      </c>
      <c r="G45" s="15">
        <v>32674231</v>
      </c>
      <c r="H45" s="15">
        <v>-115387809</v>
      </c>
      <c r="I45" s="14" t="s">
        <v>32</v>
      </c>
      <c r="J45" s="10" t="s">
        <v>22</v>
      </c>
    </row>
    <row r="46" spans="1:10" x14ac:dyDescent="0.25">
      <c r="E46" s="13">
        <v>42</v>
      </c>
      <c r="F46" s="14" t="s">
        <v>97</v>
      </c>
      <c r="G46" s="15">
        <v>31333566</v>
      </c>
      <c r="H46" s="15">
        <v>-110942135</v>
      </c>
      <c r="I46" s="14" t="s">
        <v>32</v>
      </c>
      <c r="J46" s="10" t="s">
        <v>22</v>
      </c>
    </row>
    <row r="47" spans="1:10" x14ac:dyDescent="0.25">
      <c r="E47" s="13">
        <v>43</v>
      </c>
      <c r="F47" s="14" t="s">
        <v>98</v>
      </c>
      <c r="G47" s="15">
        <v>42998802</v>
      </c>
      <c r="H47" s="15">
        <v>-82425146</v>
      </c>
      <c r="I47" s="14" t="s">
        <v>32</v>
      </c>
      <c r="J47" s="10" t="s">
        <v>33</v>
      </c>
    </row>
    <row r="48" spans="1:10" x14ac:dyDescent="0.25">
      <c r="E48" s="13">
        <v>44</v>
      </c>
      <c r="F48" s="14" t="s">
        <v>99</v>
      </c>
      <c r="G48" s="15">
        <v>49001900</v>
      </c>
      <c r="H48" s="15">
        <v>-122735322</v>
      </c>
      <c r="I48" s="14" t="s">
        <v>32</v>
      </c>
      <c r="J48" s="10" t="s">
        <v>33</v>
      </c>
    </row>
    <row r="49" spans="5:10" x14ac:dyDescent="0.25">
      <c r="E49" s="13">
        <v>45</v>
      </c>
      <c r="F49" s="14" t="s">
        <v>100</v>
      </c>
      <c r="G49" s="15">
        <v>49001737</v>
      </c>
      <c r="H49" s="15">
        <v>-122264917</v>
      </c>
      <c r="I49" s="14" t="s">
        <v>32</v>
      </c>
      <c r="J49" s="10" t="s">
        <v>33</v>
      </c>
    </row>
    <row r="50" spans="5:10" x14ac:dyDescent="0.25">
      <c r="E50" s="13">
        <v>46</v>
      </c>
      <c r="F50" s="14" t="s">
        <v>101</v>
      </c>
      <c r="G50" s="15">
        <v>49002187</v>
      </c>
      <c r="H50" s="15">
        <v>-122484176</v>
      </c>
      <c r="I50" s="14" t="s">
        <v>32</v>
      </c>
      <c r="J50" s="10" t="s">
        <v>33</v>
      </c>
    </row>
    <row r="51" spans="5:10" x14ac:dyDescent="0.25">
      <c r="E51" s="13">
        <v>47</v>
      </c>
      <c r="F51" s="14" t="s">
        <v>102</v>
      </c>
      <c r="G51" s="15">
        <v>48995773</v>
      </c>
      <c r="H51" s="15">
        <v>-97239931</v>
      </c>
      <c r="I51" s="14" t="s">
        <v>32</v>
      </c>
      <c r="J51" s="10" t="s">
        <v>33</v>
      </c>
    </row>
    <row r="52" spans="5:10" x14ac:dyDescent="0.25">
      <c r="E52" s="13">
        <v>48</v>
      </c>
      <c r="F52" s="14" t="s">
        <v>103</v>
      </c>
      <c r="G52" s="15">
        <v>44347159</v>
      </c>
      <c r="H52" s="15">
        <v>-75983145</v>
      </c>
      <c r="I52" s="14" t="s">
        <v>32</v>
      </c>
      <c r="J52" s="10" t="s">
        <v>33</v>
      </c>
    </row>
    <row r="53" spans="5:10" x14ac:dyDescent="0.25">
      <c r="E53" s="13">
        <v>49</v>
      </c>
      <c r="F53" s="14" t="s">
        <v>104</v>
      </c>
      <c r="G53" s="15">
        <v>44987742</v>
      </c>
      <c r="H53" s="15">
        <v>-74739647</v>
      </c>
      <c r="I53" s="14" t="s">
        <v>32</v>
      </c>
      <c r="J53" s="10" t="s">
        <v>33</v>
      </c>
    </row>
    <row r="54" spans="5:10" x14ac:dyDescent="0.25">
      <c r="E54" s="13">
        <v>50</v>
      </c>
      <c r="F54" s="14" t="s">
        <v>105</v>
      </c>
      <c r="G54" s="15">
        <v>44723821</v>
      </c>
      <c r="H54" s="15">
        <v>-75454790</v>
      </c>
      <c r="I54" s="14" t="s">
        <v>32</v>
      </c>
      <c r="J54" s="10" t="s">
        <v>33</v>
      </c>
    </row>
    <row r="55" spans="5:10" x14ac:dyDescent="0.25">
      <c r="E55" s="13">
        <v>51</v>
      </c>
      <c r="F55" s="14" t="s">
        <v>106</v>
      </c>
      <c r="G55" s="15">
        <v>48998303</v>
      </c>
      <c r="H55" s="15">
        <v>-111959996</v>
      </c>
      <c r="I55" s="14" t="s">
        <v>32</v>
      </c>
      <c r="J55" s="10" t="s">
        <v>33</v>
      </c>
    </row>
    <row r="56" spans="5:10" x14ac:dyDescent="0.25">
      <c r="E56" s="13">
        <v>52</v>
      </c>
      <c r="F56" s="14" t="s">
        <v>107</v>
      </c>
      <c r="G56" s="15">
        <v>45005722</v>
      </c>
      <c r="H56" s="15">
        <v>-72087804</v>
      </c>
      <c r="I56" s="14" t="s">
        <v>32</v>
      </c>
      <c r="J56" s="10" t="s">
        <v>33</v>
      </c>
    </row>
    <row r="57" spans="5:10" x14ac:dyDescent="0.25">
      <c r="E57" s="13">
        <v>53</v>
      </c>
      <c r="F57" s="14" t="s">
        <v>108</v>
      </c>
      <c r="G57" s="15">
        <v>45015346</v>
      </c>
      <c r="H57" s="15">
        <v>-73084427</v>
      </c>
      <c r="I57" s="14" t="s">
        <v>32</v>
      </c>
      <c r="J57" s="10" t="s">
        <v>33</v>
      </c>
    </row>
    <row r="58" spans="5:10" x14ac:dyDescent="0.25">
      <c r="E58" s="13">
        <v>54</v>
      </c>
      <c r="F58" s="14" t="s">
        <v>109</v>
      </c>
      <c r="G58" s="15">
        <v>46134745</v>
      </c>
      <c r="H58" s="15">
        <v>-67781400</v>
      </c>
      <c r="I58" s="14" t="s">
        <v>32</v>
      </c>
      <c r="J58" s="10" t="s">
        <v>33</v>
      </c>
    </row>
    <row r="59" spans="5:10" x14ac:dyDescent="0.25">
      <c r="E59" s="13">
        <v>55</v>
      </c>
      <c r="F59" s="14" t="s">
        <v>110</v>
      </c>
      <c r="G59" s="15">
        <v>45161074</v>
      </c>
      <c r="H59" s="15">
        <v>-67302127</v>
      </c>
      <c r="I59" s="14" t="s">
        <v>32</v>
      </c>
      <c r="J59" s="10" t="s">
        <v>33</v>
      </c>
    </row>
    <row r="60" spans="5:10" x14ac:dyDescent="0.25">
      <c r="E60" s="13">
        <v>56</v>
      </c>
      <c r="F60" s="14" t="s">
        <v>111</v>
      </c>
      <c r="G60" s="15">
        <v>47359694</v>
      </c>
      <c r="H60" s="15">
        <v>-68328579</v>
      </c>
      <c r="I60" s="14" t="s">
        <v>32</v>
      </c>
      <c r="J60" s="10" t="s">
        <v>33</v>
      </c>
    </row>
    <row r="61" spans="5:10" x14ac:dyDescent="0.25">
      <c r="E61" s="13">
        <v>57</v>
      </c>
      <c r="F61" s="14" t="s">
        <v>112</v>
      </c>
      <c r="G61" s="15">
        <v>46508054</v>
      </c>
      <c r="H61" s="15">
        <v>-84360924</v>
      </c>
      <c r="I61" s="14" t="s">
        <v>32</v>
      </c>
      <c r="J61" s="10" t="s">
        <v>33</v>
      </c>
    </row>
    <row r="62" spans="5:10" x14ac:dyDescent="0.25">
      <c r="E62" s="13">
        <v>58</v>
      </c>
      <c r="F62" s="14" t="s">
        <v>113</v>
      </c>
      <c r="G62" s="15">
        <v>48606098</v>
      </c>
      <c r="H62" s="15">
        <v>-93402572</v>
      </c>
      <c r="I62" s="14" t="s">
        <v>32</v>
      </c>
      <c r="J62" s="10" t="s">
        <v>33</v>
      </c>
    </row>
    <row r="63" spans="5:10" x14ac:dyDescent="0.25">
      <c r="E63" s="13">
        <v>59</v>
      </c>
      <c r="F63" s="14" t="s">
        <v>114</v>
      </c>
      <c r="G63" s="15">
        <v>42998559</v>
      </c>
      <c r="H63" s="15">
        <v>-82421982</v>
      </c>
      <c r="I63" s="14" t="s">
        <v>33</v>
      </c>
      <c r="J63" s="10" t="s">
        <v>32</v>
      </c>
    </row>
    <row r="64" spans="5:10" x14ac:dyDescent="0.25">
      <c r="E64" s="13">
        <v>60</v>
      </c>
      <c r="F64" s="14" t="s">
        <v>115</v>
      </c>
      <c r="G64" s="15">
        <v>49002132</v>
      </c>
      <c r="H64" s="15">
        <v>-122735697</v>
      </c>
      <c r="I64" s="14" t="s">
        <v>33</v>
      </c>
      <c r="J64" s="10" t="s">
        <v>32</v>
      </c>
    </row>
    <row r="65" spans="5:10" x14ac:dyDescent="0.25">
      <c r="E65" s="13">
        <v>61</v>
      </c>
      <c r="F65" s="14" t="s">
        <v>116</v>
      </c>
      <c r="G65" s="15">
        <v>49004603</v>
      </c>
      <c r="H65" s="15">
        <v>-122265241</v>
      </c>
      <c r="I65" s="14" t="s">
        <v>33</v>
      </c>
      <c r="J65" s="10" t="s">
        <v>32</v>
      </c>
    </row>
    <row r="66" spans="5:10" x14ac:dyDescent="0.25">
      <c r="E66" s="13">
        <v>62</v>
      </c>
      <c r="F66" s="14" t="s">
        <v>117</v>
      </c>
      <c r="G66" s="15">
        <v>49002305</v>
      </c>
      <c r="H66" s="15">
        <v>-122485333</v>
      </c>
      <c r="I66" s="14" t="s">
        <v>33</v>
      </c>
      <c r="J66" s="10" t="s">
        <v>32</v>
      </c>
    </row>
    <row r="67" spans="5:10" x14ac:dyDescent="0.25">
      <c r="E67" s="13">
        <v>63</v>
      </c>
      <c r="F67" s="14" t="s">
        <v>118</v>
      </c>
      <c r="G67" s="15">
        <v>49002799</v>
      </c>
      <c r="H67" s="15">
        <v>-97237849</v>
      </c>
      <c r="I67" s="14" t="s">
        <v>33</v>
      </c>
      <c r="J67" s="10" t="s">
        <v>32</v>
      </c>
    </row>
    <row r="68" spans="5:10" x14ac:dyDescent="0.25">
      <c r="E68" s="13">
        <v>64</v>
      </c>
      <c r="F68" s="14" t="s">
        <v>119</v>
      </c>
      <c r="G68" s="15">
        <v>44347384</v>
      </c>
      <c r="H68" s="15">
        <v>-75983723</v>
      </c>
      <c r="I68" s="14" t="s">
        <v>33</v>
      </c>
      <c r="J68" s="10" t="s">
        <v>32</v>
      </c>
    </row>
    <row r="69" spans="5:10" x14ac:dyDescent="0.25">
      <c r="E69" s="13">
        <v>65</v>
      </c>
      <c r="F69" s="14" t="s">
        <v>120</v>
      </c>
      <c r="G69" s="15">
        <v>44992120</v>
      </c>
      <c r="H69" s="15">
        <v>-74739939</v>
      </c>
      <c r="I69" s="14" t="s">
        <v>33</v>
      </c>
      <c r="J69" s="10" t="s">
        <v>32</v>
      </c>
    </row>
    <row r="70" spans="5:10" x14ac:dyDescent="0.25">
      <c r="E70" s="13">
        <v>66</v>
      </c>
      <c r="F70" s="14" t="s">
        <v>121</v>
      </c>
      <c r="G70" s="15">
        <v>44752453</v>
      </c>
      <c r="H70" s="15">
        <v>-75476967</v>
      </c>
      <c r="I70" s="14" t="s">
        <v>33</v>
      </c>
      <c r="J70" s="10" t="s">
        <v>32</v>
      </c>
    </row>
    <row r="71" spans="5:10" x14ac:dyDescent="0.25">
      <c r="E71" s="13">
        <v>67</v>
      </c>
      <c r="F71" s="14" t="s">
        <v>122</v>
      </c>
      <c r="G71" s="15">
        <v>48998514</v>
      </c>
      <c r="H71" s="15">
        <v>-111960813</v>
      </c>
      <c r="I71" s="14" t="s">
        <v>33</v>
      </c>
      <c r="J71" s="10" t="s">
        <v>32</v>
      </c>
    </row>
    <row r="72" spans="5:10" x14ac:dyDescent="0.25">
      <c r="E72" s="13">
        <v>68</v>
      </c>
      <c r="F72" s="14" t="s">
        <v>123</v>
      </c>
      <c r="G72" s="15">
        <v>45006027</v>
      </c>
      <c r="H72" s="15">
        <v>-72088207</v>
      </c>
      <c r="I72" s="14" t="s">
        <v>33</v>
      </c>
      <c r="J72" s="10" t="s">
        <v>32</v>
      </c>
    </row>
    <row r="73" spans="5:10" x14ac:dyDescent="0.25">
      <c r="E73" s="13">
        <v>69</v>
      </c>
      <c r="F73" s="14" t="s">
        <v>124</v>
      </c>
      <c r="G73" s="15">
        <v>45015599</v>
      </c>
      <c r="H73" s="15">
        <v>-73084874</v>
      </c>
      <c r="I73" s="14" t="s">
        <v>33</v>
      </c>
      <c r="J73" s="10" t="s">
        <v>32</v>
      </c>
    </row>
    <row r="74" spans="5:10" x14ac:dyDescent="0.25">
      <c r="E74" s="13">
        <v>70</v>
      </c>
      <c r="F74" s="14" t="s">
        <v>125</v>
      </c>
      <c r="G74" s="15">
        <v>46135682</v>
      </c>
      <c r="H74" s="15">
        <v>-67781102</v>
      </c>
      <c r="I74" s="14" t="s">
        <v>33</v>
      </c>
      <c r="J74" s="10" t="s">
        <v>32</v>
      </c>
    </row>
    <row r="75" spans="5:10" x14ac:dyDescent="0.25">
      <c r="E75" s="13">
        <v>71</v>
      </c>
      <c r="F75" s="14" t="s">
        <v>126</v>
      </c>
      <c r="G75" s="15">
        <v>45160991</v>
      </c>
      <c r="H75" s="15">
        <v>-67303274</v>
      </c>
      <c r="I75" s="14" t="s">
        <v>33</v>
      </c>
      <c r="J75" s="10" t="s">
        <v>32</v>
      </c>
    </row>
    <row r="76" spans="5:10" x14ac:dyDescent="0.25">
      <c r="E76" s="13">
        <v>72</v>
      </c>
      <c r="F76" s="14" t="s">
        <v>127</v>
      </c>
      <c r="G76" s="15">
        <v>47360429</v>
      </c>
      <c r="H76" s="15">
        <v>-68328576</v>
      </c>
      <c r="I76" s="14" t="s">
        <v>33</v>
      </c>
      <c r="J76" s="10" t="s">
        <v>32</v>
      </c>
    </row>
    <row r="77" spans="5:10" x14ac:dyDescent="0.25">
      <c r="E77" s="13">
        <v>73</v>
      </c>
      <c r="F77" s="14" t="s">
        <v>112</v>
      </c>
      <c r="G77" s="15">
        <v>46508860</v>
      </c>
      <c r="H77" s="15">
        <v>-84360586</v>
      </c>
      <c r="I77" s="14" t="s">
        <v>33</v>
      </c>
      <c r="J77" s="10" t="s">
        <v>32</v>
      </c>
    </row>
    <row r="78" spans="5:10" ht="13.8" thickBot="1" x14ac:dyDescent="0.3">
      <c r="E78" s="16">
        <v>74</v>
      </c>
      <c r="F78" s="9" t="s">
        <v>128</v>
      </c>
      <c r="G78" s="17">
        <v>48608911</v>
      </c>
      <c r="H78" s="17">
        <v>-93400970</v>
      </c>
      <c r="I78" s="9" t="s">
        <v>33</v>
      </c>
      <c r="J78" s="11" t="s">
        <v>32</v>
      </c>
    </row>
  </sheetData>
  <sheetProtection password="9656" sheet="1" objects="1" scenarios="1"/>
  <hyperlinks>
    <hyperlink ref="B33"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1"/>
  <sheetViews>
    <sheetView workbookViewId="0">
      <selection activeCell="A23" sqref="A23"/>
    </sheetView>
  </sheetViews>
  <sheetFormatPr baseColWidth="10" defaultColWidth="12.5546875" defaultRowHeight="15.75" customHeight="1" x14ac:dyDescent="0.25"/>
  <cols>
    <col min="1" max="1" width="13" style="4" bestFit="1" customWidth="1"/>
    <col min="2" max="2" width="16.6640625" style="4" bestFit="1" customWidth="1"/>
    <col min="3" max="3" width="10" style="4" bestFit="1" customWidth="1"/>
    <col min="4" max="4" width="20.21875" style="4" bestFit="1" customWidth="1"/>
    <col min="5" max="5" width="10.88671875" style="4" bestFit="1" customWidth="1"/>
    <col min="6" max="6" width="8.88671875" style="4" bestFit="1" customWidth="1"/>
    <col min="7" max="7" width="13.5546875" style="4" bestFit="1" customWidth="1"/>
    <col min="8" max="8" width="13.5546875" style="4" customWidth="1"/>
    <col min="9" max="9" width="10.44140625" style="4" bestFit="1" customWidth="1"/>
    <col min="10" max="10" width="11" style="4" bestFit="1" customWidth="1"/>
    <col min="11" max="11" width="10.6640625" style="5" bestFit="1" customWidth="1"/>
    <col min="12" max="12" width="10.77734375" style="5" bestFit="1" customWidth="1"/>
    <col min="13" max="13" width="7.77734375" style="5" bestFit="1" customWidth="1"/>
    <col min="14" max="14" width="6.77734375" style="5" bestFit="1" customWidth="1"/>
    <col min="15" max="15" width="6.5546875" style="5" bestFit="1" customWidth="1"/>
    <col min="16" max="16" width="9.77734375" style="5" bestFit="1" customWidth="1"/>
    <col min="17" max="17" width="6.44140625" style="5" bestFit="1" customWidth="1"/>
    <col min="18" max="18" width="7.6640625" style="5" bestFit="1" customWidth="1"/>
    <col min="19" max="19" width="9.88671875" style="5" bestFit="1" customWidth="1"/>
    <col min="20" max="20" width="9.77734375" style="5" customWidth="1"/>
    <col min="21" max="21" width="6.21875" style="5" bestFit="1" customWidth="1"/>
    <col min="22" max="22" width="8.21875" style="5" bestFit="1" customWidth="1"/>
    <col min="23" max="23" width="8.6640625" style="5" bestFit="1" customWidth="1"/>
    <col min="24" max="24" width="13.109375" style="5" bestFit="1" customWidth="1"/>
    <col min="25" max="25" width="6.33203125" style="5" bestFit="1" customWidth="1"/>
    <col min="26" max="26" width="5" style="5" bestFit="1" customWidth="1"/>
    <col min="27" max="27" width="9" style="5" bestFit="1" customWidth="1"/>
    <col min="28" max="28" width="13.5546875" style="5" bestFit="1" customWidth="1"/>
    <col min="29" max="29" width="4.109375" style="5" bestFit="1" customWidth="1"/>
    <col min="30" max="30" width="5.44140625" style="5" customWidth="1"/>
    <col min="31" max="31" width="12.33203125" style="5" customWidth="1"/>
    <col min="32" max="32" width="9.33203125" style="5" customWidth="1"/>
    <col min="33" max="33" width="8.5546875" style="5" customWidth="1"/>
    <col min="34" max="34" width="12.21875" style="5" customWidth="1"/>
    <col min="35" max="35" width="7.109375" style="5" customWidth="1"/>
    <col min="36" max="36" width="9" style="5" bestFit="1" customWidth="1"/>
    <col min="37" max="37" width="11.6640625" style="5" bestFit="1" customWidth="1"/>
    <col min="38" max="38" width="6" style="5" bestFit="1" customWidth="1"/>
    <col min="39" max="39" width="8.5546875" style="5" bestFit="1" customWidth="1"/>
    <col min="40" max="40" width="5.77734375" style="5" bestFit="1" customWidth="1"/>
    <col min="41" max="41" width="5.109375" style="5" bestFit="1" customWidth="1"/>
    <col min="42" max="42" width="5.88671875" style="5" bestFit="1" customWidth="1"/>
    <col min="43" max="43" width="4.44140625" style="5" bestFit="1" customWidth="1"/>
    <col min="44" max="44" width="15.6640625" style="5" customWidth="1"/>
    <col min="45" max="45" width="43.109375" style="5" bestFit="1" customWidth="1"/>
    <col min="46" max="46" width="14.109375" style="5" bestFit="1" customWidth="1"/>
    <col min="47" max="47" width="17.5546875" style="5" bestFit="1" customWidth="1"/>
    <col min="48" max="48" width="11.6640625" style="5" bestFit="1" customWidth="1"/>
    <col min="49" max="49" width="10.44140625" style="5" bestFit="1" customWidth="1"/>
    <col min="50" max="50" width="10" style="5" bestFit="1" customWidth="1"/>
    <col min="51" max="51" width="11.6640625" style="5" bestFit="1" customWidth="1"/>
    <col min="52" max="52" width="14.88671875" style="5" bestFit="1" customWidth="1"/>
    <col min="53" max="53" width="16.21875" style="5" bestFit="1" customWidth="1"/>
    <col min="54" max="54" width="14.109375" style="5" bestFit="1" customWidth="1"/>
    <col min="55" max="55" width="20.88671875" style="5" bestFit="1" customWidth="1"/>
    <col min="56" max="56" width="18.5546875" style="5" bestFit="1" customWidth="1"/>
    <col min="57" max="57" width="15.5546875" style="5" bestFit="1" customWidth="1"/>
    <col min="58" max="58" width="41.109375" style="5" customWidth="1"/>
    <col min="59" max="59" width="14.6640625" style="5" bestFit="1" customWidth="1"/>
    <col min="60" max="60" width="18.109375" style="5" bestFit="1" customWidth="1"/>
    <col min="61" max="62" width="15.77734375" style="5" bestFit="1" customWidth="1"/>
    <col min="63" max="63" width="11.5546875" style="5" bestFit="1" customWidth="1"/>
    <col min="64" max="64" width="11.6640625" style="5" bestFit="1" customWidth="1"/>
    <col min="65" max="65" width="15.6640625" style="5" bestFit="1" customWidth="1"/>
    <col min="66" max="66" width="16.6640625" style="5" bestFit="1" customWidth="1"/>
    <col min="67" max="67" width="14.5546875" style="5" bestFit="1" customWidth="1"/>
    <col min="68" max="68" width="21.44140625" style="5" bestFit="1" customWidth="1"/>
    <col min="69" max="69" width="19.109375" style="5" bestFit="1" customWidth="1"/>
    <col min="70" max="70" width="11" style="5" bestFit="1" customWidth="1"/>
    <col min="71" max="71" width="9" style="5" bestFit="1" customWidth="1"/>
    <col min="72" max="72" width="10.21875" style="5" bestFit="1" customWidth="1"/>
    <col min="73" max="73" width="12.33203125" style="5" bestFit="1" customWidth="1"/>
    <col min="74" max="74" width="16.77734375" style="5" bestFit="1" customWidth="1"/>
    <col min="75" max="75" width="12.77734375" style="5" bestFit="1" customWidth="1"/>
    <col min="76" max="76" width="17.77734375" style="5" bestFit="1" customWidth="1"/>
    <col min="77" max="77" width="10.5546875" style="5" bestFit="1" customWidth="1"/>
    <col min="78" max="78" width="11.77734375" style="5" bestFit="1" customWidth="1"/>
    <col min="79" max="79" width="13.88671875" style="5" bestFit="1" customWidth="1"/>
    <col min="80" max="80" width="18.33203125" style="5" bestFit="1" customWidth="1"/>
    <col min="81" max="81" width="14.33203125" style="5" bestFit="1" customWidth="1"/>
    <col min="82" max="82" width="19.33203125" style="5" bestFit="1" customWidth="1"/>
    <col min="83" max="16384" width="12.5546875" style="5"/>
  </cols>
  <sheetData>
    <row r="1" spans="1:89" s="51" customFormat="1" ht="21.6" customHeight="1" thickBot="1" x14ac:dyDescent="0.3">
      <c r="A1" s="37" t="s">
        <v>239</v>
      </c>
      <c r="B1" s="38" t="s">
        <v>337</v>
      </c>
      <c r="C1" s="38" t="s">
        <v>240</v>
      </c>
      <c r="D1" s="38" t="s">
        <v>241</v>
      </c>
      <c r="E1" s="39" t="s">
        <v>242</v>
      </c>
      <c r="F1" s="72" t="s">
        <v>243</v>
      </c>
      <c r="G1" s="36" t="s">
        <v>244</v>
      </c>
      <c r="H1" s="83" t="s">
        <v>319</v>
      </c>
      <c r="I1" s="40" t="s">
        <v>245</v>
      </c>
      <c r="J1" s="36" t="s">
        <v>246</v>
      </c>
      <c r="K1" s="41" t="s">
        <v>247</v>
      </c>
      <c r="L1" s="42" t="s">
        <v>248</v>
      </c>
      <c r="M1" s="43" t="s">
        <v>249</v>
      </c>
      <c r="N1" s="44" t="s">
        <v>250</v>
      </c>
      <c r="O1" s="44" t="s">
        <v>251</v>
      </c>
      <c r="P1" s="44" t="s">
        <v>252</v>
      </c>
      <c r="Q1" s="44" t="s">
        <v>253</v>
      </c>
      <c r="R1" s="44" t="s">
        <v>254</v>
      </c>
      <c r="S1" s="44" t="s">
        <v>255</v>
      </c>
      <c r="T1" s="44" t="s">
        <v>256</v>
      </c>
      <c r="U1" s="44" t="s">
        <v>257</v>
      </c>
      <c r="V1" s="44" t="s">
        <v>258</v>
      </c>
      <c r="W1" s="44" t="s">
        <v>259</v>
      </c>
      <c r="X1" s="44" t="s">
        <v>260</v>
      </c>
      <c r="Y1" s="44" t="s">
        <v>261</v>
      </c>
      <c r="Z1" s="44" t="s">
        <v>262</v>
      </c>
      <c r="AA1" s="44" t="s">
        <v>263</v>
      </c>
      <c r="AB1" s="44" t="s">
        <v>264</v>
      </c>
      <c r="AC1" s="44" t="s">
        <v>265</v>
      </c>
      <c r="AD1" s="45" t="s">
        <v>266</v>
      </c>
      <c r="AE1" s="46" t="s">
        <v>267</v>
      </c>
      <c r="AF1" s="46" t="s">
        <v>268</v>
      </c>
      <c r="AG1" s="46" t="s">
        <v>269</v>
      </c>
      <c r="AH1" s="46" t="s">
        <v>270</v>
      </c>
      <c r="AI1" s="47" t="s">
        <v>271</v>
      </c>
      <c r="AJ1" s="48" t="s">
        <v>272</v>
      </c>
      <c r="AK1" s="46" t="s">
        <v>273</v>
      </c>
      <c r="AL1" s="45" t="s">
        <v>274</v>
      </c>
      <c r="AM1" s="49" t="s">
        <v>275</v>
      </c>
      <c r="AN1" s="49" t="s">
        <v>276</v>
      </c>
      <c r="AO1" s="49" t="s">
        <v>277</v>
      </c>
      <c r="AP1" s="49" t="s">
        <v>278</v>
      </c>
      <c r="AQ1" s="78" t="s">
        <v>279</v>
      </c>
      <c r="AR1" s="64" t="s">
        <v>280</v>
      </c>
      <c r="AS1" s="65" t="s">
        <v>281</v>
      </c>
      <c r="AT1" s="66" t="s">
        <v>282</v>
      </c>
      <c r="AU1" s="65" t="s">
        <v>283</v>
      </c>
      <c r="AV1" s="67" t="s">
        <v>284</v>
      </c>
      <c r="AW1" s="65" t="s">
        <v>285</v>
      </c>
      <c r="AX1" s="79" t="s">
        <v>286</v>
      </c>
      <c r="AY1" s="79" t="s">
        <v>287</v>
      </c>
      <c r="AZ1" s="45" t="s">
        <v>288</v>
      </c>
      <c r="BA1" s="45" t="s">
        <v>289</v>
      </c>
      <c r="BB1" s="45" t="s">
        <v>290</v>
      </c>
      <c r="BC1" s="80" t="s">
        <v>291</v>
      </c>
      <c r="BD1" s="81" t="s">
        <v>292</v>
      </c>
      <c r="BE1" s="65" t="s">
        <v>293</v>
      </c>
      <c r="BF1" s="65" t="s">
        <v>294</v>
      </c>
      <c r="BG1" s="66" t="s">
        <v>295</v>
      </c>
      <c r="BH1" s="65" t="s">
        <v>296</v>
      </c>
      <c r="BI1" s="67" t="s">
        <v>297</v>
      </c>
      <c r="BJ1" s="65" t="s">
        <v>298</v>
      </c>
      <c r="BK1" s="79" t="s">
        <v>299</v>
      </c>
      <c r="BL1" s="79" t="s">
        <v>300</v>
      </c>
      <c r="BM1" s="45" t="s">
        <v>301</v>
      </c>
      <c r="BN1" s="45" t="s">
        <v>302</v>
      </c>
      <c r="BO1" s="45" t="s">
        <v>303</v>
      </c>
      <c r="BP1" s="73" t="s">
        <v>304</v>
      </c>
      <c r="BQ1" s="73" t="s">
        <v>305</v>
      </c>
      <c r="BR1" s="45" t="s">
        <v>306</v>
      </c>
      <c r="BS1" s="82" t="s">
        <v>307</v>
      </c>
      <c r="BT1" s="45" t="s">
        <v>308</v>
      </c>
      <c r="BU1" s="45" t="s">
        <v>309</v>
      </c>
      <c r="BV1" s="45" t="s">
        <v>310</v>
      </c>
      <c r="BW1" s="45" t="s">
        <v>311</v>
      </c>
      <c r="BX1" s="45" t="s">
        <v>312</v>
      </c>
      <c r="BY1" s="82" t="s">
        <v>313</v>
      </c>
      <c r="BZ1" s="45" t="s">
        <v>314</v>
      </c>
      <c r="CA1" s="45" t="s">
        <v>315</v>
      </c>
      <c r="CB1" s="45" t="s">
        <v>316</v>
      </c>
      <c r="CC1" s="45" t="s">
        <v>317</v>
      </c>
      <c r="CD1" s="50" t="s">
        <v>318</v>
      </c>
      <c r="CI1" s="52"/>
      <c r="CJ1" s="52"/>
      <c r="CK1" s="52"/>
    </row>
    <row r="2" spans="1:89" ht="15.75" customHeight="1" x14ac:dyDescent="0.25">
      <c r="A2" s="25">
        <v>456123</v>
      </c>
      <c r="B2" s="26"/>
      <c r="C2" s="26"/>
      <c r="D2" s="26"/>
      <c r="E2" s="27"/>
      <c r="F2" s="25">
        <v>3000</v>
      </c>
      <c r="G2" s="26" t="s">
        <v>339</v>
      </c>
      <c r="H2" s="26"/>
      <c r="I2" s="32" t="s">
        <v>178</v>
      </c>
      <c r="J2" s="26" t="s">
        <v>208</v>
      </c>
      <c r="K2" s="26"/>
      <c r="L2" s="31"/>
      <c r="M2" s="26"/>
      <c r="N2" s="26"/>
      <c r="O2" s="26"/>
      <c r="P2" s="26"/>
      <c r="Q2" s="26"/>
      <c r="R2" s="26"/>
      <c r="S2" s="26"/>
      <c r="T2" s="26"/>
      <c r="U2" s="26"/>
      <c r="V2" s="26" t="s">
        <v>223</v>
      </c>
      <c r="W2" s="26" t="s">
        <v>225</v>
      </c>
      <c r="X2" s="26" t="s">
        <v>227</v>
      </c>
      <c r="Y2" s="31"/>
      <c r="Z2" s="31" t="s">
        <v>355</v>
      </c>
      <c r="AA2" s="31"/>
      <c r="AB2" s="31"/>
      <c r="AC2" s="26"/>
      <c r="AD2" s="31"/>
      <c r="AE2" s="26"/>
      <c r="AF2" s="26"/>
      <c r="AG2" s="26"/>
      <c r="AH2" s="26"/>
      <c r="AI2" s="27"/>
      <c r="AJ2" s="13">
        <v>50000</v>
      </c>
      <c r="AK2" s="14"/>
      <c r="AL2" s="14">
        <v>2</v>
      </c>
      <c r="AM2" s="14" t="str">
        <f>IF(J2="","",IFERROR(VLOOKUP(I2 &amp; "|" &amp; J2,_data_!$A$27:$D$76,4,FALSE),""))</f>
        <v>48000.00</v>
      </c>
      <c r="AN2" s="14" t="str">
        <f>IF(J2="","",IFERROR(VLOOKUP(I2 &amp; "|" &amp; J2,_data_!$A$27:$E$76,5,FALSE),""))</f>
        <v>48.00</v>
      </c>
      <c r="AO2" s="14" t="str">
        <f>IF(J2="","",IFERROR(VLOOKUP(I2 &amp; "|" &amp; J2,_data_!$A$27:$F$76,6,FALSE),""))</f>
        <v>8.50</v>
      </c>
      <c r="AP2" s="14" t="str">
        <f>IF(J2="","",IFERROR(VLOOKUP(I2 &amp; "|" &amp; J2,_data_!$A$27:$G$76,7,FALSE),""))</f>
        <v>8.50</v>
      </c>
      <c r="AQ2" s="10"/>
      <c r="AR2" s="13">
        <v>1660</v>
      </c>
      <c r="AS2" s="35"/>
      <c r="AT2" s="14"/>
      <c r="AU2" s="14"/>
      <c r="AV2" s="35"/>
      <c r="AW2" s="71"/>
      <c r="AX2"/>
      <c r="AY2"/>
      <c r="AZ2" s="35"/>
      <c r="BA2" s="14"/>
      <c r="BB2" s="14"/>
      <c r="BC2" s="6" t="s">
        <v>341</v>
      </c>
      <c r="BD2" s="34" t="s">
        <v>341</v>
      </c>
      <c r="BE2">
        <v>1667</v>
      </c>
      <c r="BF2"/>
      <c r="BG2"/>
      <c r="BH2"/>
      <c r="BI2"/>
      <c r="BJ2"/>
      <c r="BK2" s="69"/>
      <c r="BL2" s="69"/>
      <c r="BM2"/>
      <c r="BN2"/>
      <c r="BO2"/>
      <c r="BP2" s="6" t="s">
        <v>358</v>
      </c>
      <c r="BQ2" s="6" t="s">
        <v>358</v>
      </c>
      <c r="BR2"/>
      <c r="BS2" s="13"/>
      <c r="BT2" s="14"/>
      <c r="BU2" s="14"/>
      <c r="BV2" s="14"/>
      <c r="BW2" s="14"/>
      <c r="BX2" s="14"/>
      <c r="BY2" s="14"/>
      <c r="BZ2" s="14"/>
      <c r="CA2" s="14"/>
      <c r="CB2" s="14"/>
      <c r="CC2" s="14"/>
      <c r="CD2" s="10"/>
    </row>
    <row r="3" spans="1:89" ht="15.75" customHeight="1" x14ac:dyDescent="0.25">
      <c r="A3" s="25">
        <v>13217</v>
      </c>
      <c r="B3" s="26"/>
      <c r="C3" s="26"/>
      <c r="D3" s="26"/>
      <c r="E3" s="27"/>
      <c r="F3" s="25">
        <v>3000</v>
      </c>
      <c r="G3" s="26" t="s">
        <v>339</v>
      </c>
      <c r="H3" s="26"/>
      <c r="I3" s="32" t="s">
        <v>178</v>
      </c>
      <c r="J3" s="26" t="s">
        <v>209</v>
      </c>
      <c r="K3" s="26"/>
      <c r="L3" s="31"/>
      <c r="M3" s="26"/>
      <c r="N3" s="26"/>
      <c r="O3" s="26"/>
      <c r="P3" s="26"/>
      <c r="Q3" s="26"/>
      <c r="R3" s="26"/>
      <c r="S3" s="26"/>
      <c r="T3" s="26"/>
      <c r="U3" s="26"/>
      <c r="V3" s="26"/>
      <c r="W3" s="26"/>
      <c r="X3" s="26"/>
      <c r="Y3" s="31"/>
      <c r="Z3" s="31" t="s">
        <v>356</v>
      </c>
      <c r="AA3" s="31"/>
      <c r="AB3" s="31"/>
      <c r="AC3" s="26"/>
      <c r="AD3" s="31"/>
      <c r="AE3" s="26"/>
      <c r="AF3" s="26"/>
      <c r="AG3" s="26"/>
      <c r="AH3" s="26"/>
      <c r="AI3" s="27"/>
      <c r="AJ3" s="13"/>
      <c r="AK3" s="14"/>
      <c r="AL3" s="14">
        <v>20</v>
      </c>
      <c r="AM3" s="14" t="str">
        <f>IF(J3="","",IFERROR(VLOOKUP(I3 &amp; "|" &amp; J3,_data_!$A$27:$D$76,4,FALSE),""))</f>
        <v>48000.00</v>
      </c>
      <c r="AN3" s="14" t="str">
        <f>IF(J3="","",IFERROR(VLOOKUP(I3 &amp; "|" &amp; J3,_data_!$A$27:$E$76,5,FALSE),""))</f>
        <v>53.00</v>
      </c>
      <c r="AO3" s="14" t="str">
        <f>IF(J3="","",IFERROR(VLOOKUP(I3 &amp; "|" &amp; J3,_data_!$A$27:$F$76,6,FALSE),""))</f>
        <v>8.50</v>
      </c>
      <c r="AP3" s="14" t="str">
        <f>IF(J3="","",IFERROR(VLOOKUP(I3 &amp; "|" &amp; J3,_data_!$A$27:$G$76,7,FALSE),""))</f>
        <v>10.50</v>
      </c>
      <c r="AQ3" s="10"/>
      <c r="AR3" s="13">
        <v>1660</v>
      </c>
      <c r="AS3" s="35"/>
      <c r="AT3" s="14"/>
      <c r="AU3" s="14"/>
      <c r="AV3" s="35"/>
      <c r="AW3" s="71"/>
      <c r="AX3"/>
      <c r="AY3"/>
      <c r="AZ3" s="35"/>
      <c r="BA3" s="14"/>
      <c r="BB3" s="14"/>
      <c r="BC3" s="6" t="s">
        <v>341</v>
      </c>
      <c r="BD3" s="34" t="s">
        <v>341</v>
      </c>
      <c r="BE3">
        <v>1667</v>
      </c>
      <c r="BF3" s="1"/>
      <c r="BG3" s="71"/>
      <c r="BH3"/>
      <c r="BI3" s="1"/>
      <c r="BJ3" s="1"/>
      <c r="BK3" s="69"/>
      <c r="BL3" s="69"/>
      <c r="BM3" s="1"/>
      <c r="BN3"/>
      <c r="BO3"/>
      <c r="BP3" s="6" t="s">
        <v>358</v>
      </c>
      <c r="BQ3" s="6" t="s">
        <v>358</v>
      </c>
      <c r="BR3"/>
      <c r="BS3" s="13"/>
      <c r="BT3" s="14"/>
      <c r="BU3" s="14"/>
      <c r="BV3" s="14"/>
      <c r="BW3" s="14"/>
      <c r="BX3" s="14"/>
      <c r="BY3" s="14"/>
      <c r="BZ3" s="14"/>
      <c r="CA3" s="14"/>
      <c r="CB3" s="14"/>
      <c r="CC3" s="14"/>
      <c r="CD3" s="10"/>
    </row>
    <row r="4" spans="1:89" ht="15.75" customHeight="1" x14ac:dyDescent="0.25">
      <c r="A4" s="25">
        <v>1235498</v>
      </c>
      <c r="B4" s="26"/>
      <c r="C4" s="26"/>
      <c r="D4" s="26"/>
      <c r="E4" s="27"/>
      <c r="F4" s="25">
        <v>3000</v>
      </c>
      <c r="G4" s="26" t="s">
        <v>339</v>
      </c>
      <c r="H4" s="26"/>
      <c r="I4" s="32" t="s">
        <v>174</v>
      </c>
      <c r="J4" s="26" t="s">
        <v>200</v>
      </c>
      <c r="K4" s="26"/>
      <c r="L4" s="31"/>
      <c r="M4" s="26"/>
      <c r="N4" s="26"/>
      <c r="O4" s="26"/>
      <c r="P4" s="26"/>
      <c r="Q4" s="26"/>
      <c r="R4" s="26"/>
      <c r="S4" s="26"/>
      <c r="T4" s="26"/>
      <c r="U4" s="26"/>
      <c r="V4" s="26"/>
      <c r="W4" s="26"/>
      <c r="X4" s="26"/>
      <c r="Y4" s="31"/>
      <c r="Z4" s="31" t="s">
        <v>357</v>
      </c>
      <c r="AA4" s="31"/>
      <c r="AB4" s="31"/>
      <c r="AC4" s="26"/>
      <c r="AD4" s="31"/>
      <c r="AE4" s="26"/>
      <c r="AF4" s="26"/>
      <c r="AG4" s="26"/>
      <c r="AH4" s="26"/>
      <c r="AI4" s="27"/>
      <c r="AJ4" s="13"/>
      <c r="AK4" s="14"/>
      <c r="AL4" s="14"/>
      <c r="AM4" s="14" t="str">
        <f>IF(J4="","",IFERROR(VLOOKUP(I4 &amp; "|" &amp; J4,_data_!$A$27:$D$76,4,FALSE),""))</f>
        <v>45000.00</v>
      </c>
      <c r="AN4" s="14" t="str">
        <f>IF(J4="","",IFERROR(VLOOKUP(I4 &amp; "|" &amp; J4,_data_!$A$27:$E$76,5,FALSE),""))</f>
        <v>48.00</v>
      </c>
      <c r="AO4" s="14" t="str">
        <f>IF(J4="","",IFERROR(VLOOKUP(I4 &amp; "|" &amp; J4,_data_!$A$27:$F$76,6,FALSE),""))</f>
        <v>8.50</v>
      </c>
      <c r="AP4" s="14" t="str">
        <f>IF(J4="","",IFERROR(VLOOKUP(I4 &amp; "|" &amp; J4,_data_!$A$27:$G$76,7,FALSE),""))</f>
        <v>13.50</v>
      </c>
      <c r="AQ4" s="10"/>
      <c r="AR4" s="13">
        <v>1660</v>
      </c>
      <c r="AS4" s="14"/>
      <c r="AT4" s="14"/>
      <c r="AU4" s="14"/>
      <c r="AV4" s="14"/>
      <c r="AW4" s="14"/>
      <c r="AX4"/>
      <c r="AY4"/>
      <c r="AZ4" s="35"/>
      <c r="BA4" s="14"/>
      <c r="BB4" s="14"/>
      <c r="BC4" s="6" t="s">
        <v>341</v>
      </c>
      <c r="BD4" s="34" t="s">
        <v>341</v>
      </c>
      <c r="BE4">
        <v>1667</v>
      </c>
      <c r="BF4"/>
      <c r="BG4"/>
      <c r="BH4"/>
      <c r="BI4"/>
      <c r="BJ4"/>
      <c r="BK4"/>
      <c r="BL4" s="69"/>
      <c r="BM4" s="1"/>
      <c r="BN4"/>
      <c r="BO4"/>
      <c r="BP4" s="6" t="s">
        <v>358</v>
      </c>
      <c r="BQ4" s="6" t="s">
        <v>358</v>
      </c>
      <c r="BR4"/>
      <c r="BS4" s="13"/>
      <c r="BT4" s="14"/>
      <c r="BU4" s="14"/>
      <c r="BV4" s="14"/>
      <c r="BW4" s="14"/>
      <c r="BX4" s="14"/>
      <c r="BY4" s="14"/>
      <c r="BZ4" s="14"/>
      <c r="CA4" s="14"/>
      <c r="CB4" s="14"/>
      <c r="CC4" s="14"/>
      <c r="CD4" s="10"/>
    </row>
    <row r="5" spans="1:89" ht="15.75" customHeight="1" x14ac:dyDescent="0.25">
      <c r="A5" s="25">
        <v>122254</v>
      </c>
      <c r="B5" s="26"/>
      <c r="C5" s="26"/>
      <c r="D5" s="26"/>
      <c r="E5" s="27"/>
      <c r="F5" s="25">
        <v>5000</v>
      </c>
      <c r="G5" s="26" t="s">
        <v>339</v>
      </c>
      <c r="H5" s="26"/>
      <c r="I5" s="32" t="s">
        <v>178</v>
      </c>
      <c r="J5" s="26" t="s">
        <v>208</v>
      </c>
      <c r="K5" s="26"/>
      <c r="L5" s="31"/>
      <c r="M5" s="26"/>
      <c r="N5" s="26"/>
      <c r="O5" s="26"/>
      <c r="P5" s="26"/>
      <c r="Q5" s="26"/>
      <c r="R5" s="26"/>
      <c r="S5" s="26"/>
      <c r="T5" s="26"/>
      <c r="U5" s="26"/>
      <c r="V5" s="26"/>
      <c r="W5" s="26"/>
      <c r="X5" s="26"/>
      <c r="Y5" s="31"/>
      <c r="Z5" s="31" t="s">
        <v>222</v>
      </c>
      <c r="AA5" s="31"/>
      <c r="AB5" s="31"/>
      <c r="AC5" s="26"/>
      <c r="AD5" s="26"/>
      <c r="AE5" s="26"/>
      <c r="AF5" s="26"/>
      <c r="AG5" s="26"/>
      <c r="AH5" s="26"/>
      <c r="AI5" s="27"/>
      <c r="AJ5" s="13"/>
      <c r="AK5" s="14"/>
      <c r="AL5" s="14"/>
      <c r="AM5" s="14" t="str">
        <f>IF(J5="","",IFERROR(VLOOKUP(I5 &amp; "|" &amp; J5,_data_!$A$27:$D$76,4,FALSE),""))</f>
        <v>48000.00</v>
      </c>
      <c r="AN5" s="14" t="str">
        <f>IF(J5="","",IFERROR(VLOOKUP(I5 &amp; "|" &amp; J5,_data_!$A$27:$E$76,5,FALSE),""))</f>
        <v>48.00</v>
      </c>
      <c r="AO5" s="14" t="str">
        <f>IF(J5="","",IFERROR(VLOOKUP(I5 &amp; "|" &amp; J5,_data_!$A$27:$F$76,6,FALSE),""))</f>
        <v>8.50</v>
      </c>
      <c r="AP5" s="14" t="str">
        <f>IF(J5="","",IFERROR(VLOOKUP(I5 &amp; "|" &amp; J5,_data_!$A$27:$G$76,7,FALSE),""))</f>
        <v>8.50</v>
      </c>
      <c r="AQ5" s="10"/>
      <c r="AR5" s="13">
        <v>1668</v>
      </c>
      <c r="AS5" s="14"/>
      <c r="AT5" s="14"/>
      <c r="AU5" s="14"/>
      <c r="AV5" s="14"/>
      <c r="AW5" s="14"/>
      <c r="AX5"/>
      <c r="AY5"/>
      <c r="AZ5" s="35"/>
      <c r="BA5" s="14"/>
      <c r="BB5" s="14"/>
      <c r="BC5" s="6" t="s">
        <v>341</v>
      </c>
      <c r="BD5" s="34" t="s">
        <v>341</v>
      </c>
      <c r="BE5">
        <v>1667</v>
      </c>
      <c r="BF5" s="1"/>
      <c r="BG5"/>
      <c r="BH5"/>
      <c r="BI5"/>
      <c r="BJ5"/>
      <c r="BK5"/>
      <c r="BL5" s="69"/>
      <c r="BM5" s="1"/>
      <c r="BN5"/>
      <c r="BO5"/>
      <c r="BP5" s="6" t="s">
        <v>358</v>
      </c>
      <c r="BQ5" s="6" t="s">
        <v>358</v>
      </c>
      <c r="BR5"/>
      <c r="BS5" s="13"/>
      <c r="BT5" s="14"/>
      <c r="BU5" s="14"/>
      <c r="BV5" s="14"/>
      <c r="BW5" s="14"/>
      <c r="BX5" s="14"/>
      <c r="BY5" s="14"/>
      <c r="BZ5" s="14"/>
      <c r="CA5" s="14"/>
      <c r="CB5" s="14"/>
      <c r="CC5" s="14"/>
      <c r="CD5" s="10"/>
    </row>
    <row r="6" spans="1:89" ht="15.75" customHeight="1" x14ac:dyDescent="0.25">
      <c r="A6" s="25">
        <v>236999</v>
      </c>
      <c r="B6" s="26"/>
      <c r="C6" s="26"/>
      <c r="D6" s="26"/>
      <c r="E6" s="27"/>
      <c r="F6" s="25">
        <v>5000</v>
      </c>
      <c r="G6" s="26" t="s">
        <v>339</v>
      </c>
      <c r="H6" s="26"/>
      <c r="I6" s="32" t="s">
        <v>175</v>
      </c>
      <c r="J6" s="26" t="s">
        <v>177</v>
      </c>
      <c r="K6" s="31"/>
      <c r="L6" s="26"/>
      <c r="M6" s="26"/>
      <c r="N6" s="26"/>
      <c r="O6" s="26"/>
      <c r="P6" s="26"/>
      <c r="Q6" s="26"/>
      <c r="R6" s="26"/>
      <c r="S6" s="26"/>
      <c r="T6" s="26"/>
      <c r="U6" s="26"/>
      <c r="V6" s="26"/>
      <c r="W6" s="26"/>
      <c r="X6" s="26"/>
      <c r="Y6" s="31"/>
      <c r="Z6" s="31"/>
      <c r="AA6" s="31"/>
      <c r="AB6" s="31"/>
      <c r="AC6" s="26"/>
      <c r="AD6" s="26"/>
      <c r="AE6" s="26"/>
      <c r="AF6" s="26"/>
      <c r="AG6" s="26"/>
      <c r="AH6" s="26"/>
      <c r="AI6" s="27"/>
      <c r="AJ6" s="13"/>
      <c r="AK6" s="14"/>
      <c r="AL6" s="14"/>
      <c r="AM6" s="14" t="str">
        <f>IF(J6="","",IFERROR(VLOOKUP(I6 &amp; "|" &amp; J6,_data_!$A$27:$D$76,4,FALSE),""))</f>
        <v>44000.00</v>
      </c>
      <c r="AN6" s="14" t="str">
        <f>IF(J6="","",IFERROR(VLOOKUP(I6 &amp; "|" &amp; J6,_data_!$A$27:$E$76,5,FALSE),""))</f>
        <v>53.00</v>
      </c>
      <c r="AO6" s="14" t="str">
        <f>IF(J6="","",IFERROR(VLOOKUP(I6 &amp; "|" &amp; J6,_data_!$A$27:$F$76,6,FALSE),""))</f>
        <v>8.50</v>
      </c>
      <c r="AP6" s="14" t="str">
        <f>IF(J6="","",IFERROR(VLOOKUP(I6 &amp; "|" &amp; J6,_data_!$A$27:$G$76,7,FALSE),""))</f>
        <v>13.50</v>
      </c>
      <c r="AQ6" s="10"/>
      <c r="AR6" s="13">
        <v>1668</v>
      </c>
      <c r="AS6" s="14"/>
      <c r="AT6" s="14"/>
      <c r="AU6" s="14"/>
      <c r="AV6" s="14"/>
      <c r="AW6" s="14"/>
      <c r="AX6"/>
      <c r="AY6"/>
      <c r="AZ6" s="14"/>
      <c r="BA6" s="14"/>
      <c r="BB6" s="14"/>
      <c r="BC6" s="6" t="s">
        <v>341</v>
      </c>
      <c r="BD6" s="34" t="s">
        <v>341</v>
      </c>
      <c r="BE6">
        <v>66</v>
      </c>
      <c r="BF6"/>
      <c r="BG6"/>
      <c r="BH6"/>
      <c r="BI6"/>
      <c r="BJ6"/>
      <c r="BK6"/>
      <c r="BL6" s="69"/>
      <c r="BM6"/>
      <c r="BN6"/>
      <c r="BO6"/>
      <c r="BP6" s="6" t="s">
        <v>358</v>
      </c>
      <c r="BQ6" s="6" t="s">
        <v>358</v>
      </c>
      <c r="BR6"/>
      <c r="BS6" s="13"/>
      <c r="BT6" s="14"/>
      <c r="BU6" s="14"/>
      <c r="BV6" s="14"/>
      <c r="BW6" s="14"/>
      <c r="BX6" s="14"/>
      <c r="BY6" s="14"/>
      <c r="BZ6" s="14"/>
      <c r="CA6" s="14"/>
      <c r="CB6" s="14"/>
      <c r="CC6" s="14"/>
      <c r="CD6" s="10"/>
    </row>
    <row r="7" spans="1:89" ht="15.75" customHeight="1" x14ac:dyDescent="0.25">
      <c r="A7" s="25"/>
      <c r="B7" s="26"/>
      <c r="C7" s="26"/>
      <c r="D7" s="26"/>
      <c r="E7" s="27"/>
      <c r="F7" s="25">
        <v>5000</v>
      </c>
      <c r="G7" s="26" t="s">
        <v>339</v>
      </c>
      <c r="H7" s="26"/>
      <c r="I7" s="32" t="s">
        <v>179</v>
      </c>
      <c r="J7" s="26" t="s">
        <v>193</v>
      </c>
      <c r="K7" s="26"/>
      <c r="L7" s="26"/>
      <c r="M7" s="26"/>
      <c r="N7" s="26"/>
      <c r="O7" s="26"/>
      <c r="P7" s="26"/>
      <c r="Q7" s="26"/>
      <c r="R7" s="26"/>
      <c r="S7" s="26"/>
      <c r="T7" s="26"/>
      <c r="U7" s="26"/>
      <c r="V7" s="26"/>
      <c r="W7" s="26"/>
      <c r="X7" s="26"/>
      <c r="Y7" s="31"/>
      <c r="Z7" s="31"/>
      <c r="AA7" s="31"/>
      <c r="AB7" s="31"/>
      <c r="AC7" s="26"/>
      <c r="AD7" s="26"/>
      <c r="AE7" s="26"/>
      <c r="AF7" s="26"/>
      <c r="AG7" s="26"/>
      <c r="AH7" s="26"/>
      <c r="AI7" s="27"/>
      <c r="AJ7" s="13"/>
      <c r="AK7" s="14"/>
      <c r="AL7" s="14"/>
      <c r="AM7" s="14" t="str">
        <f>IF(J7="","",IFERROR(VLOOKUP(I7 &amp; "|" &amp; J7,_data_!$A$27:$D$76,4,FALSE),""))</f>
        <v>16000.00</v>
      </c>
      <c r="AN7" s="14" t="str">
        <f>IF(J7="","",IFERROR(VLOOKUP(I7 &amp; "|" &amp; J7,_data_!$A$27:$E$76,5,FALSE),""))</f>
        <v>24.00</v>
      </c>
      <c r="AO7" s="14" t="str">
        <f>IF(J7="","",IFERROR(VLOOKUP(I7 &amp; "|" &amp; J7,_data_!$A$27:$F$76,6,FALSE),""))</f>
        <v>7.9</v>
      </c>
      <c r="AP7" s="14" t="str">
        <f>IF(J7="","",IFERROR(VLOOKUP(I7 &amp; "|" &amp; J7,_data_!$A$27:$G$76,7,FALSE),""))</f>
        <v>8.2</v>
      </c>
      <c r="AQ7" s="10"/>
      <c r="AR7" s="13">
        <v>1668</v>
      </c>
      <c r="AS7" s="14"/>
      <c r="AT7" s="14"/>
      <c r="AU7" s="14"/>
      <c r="AV7" s="14"/>
      <c r="AW7" s="14"/>
      <c r="AX7"/>
      <c r="AY7"/>
      <c r="AZ7" s="14"/>
      <c r="BA7" s="14"/>
      <c r="BB7" s="14"/>
      <c r="BC7" s="6" t="s">
        <v>341</v>
      </c>
      <c r="BD7" s="34" t="s">
        <v>341</v>
      </c>
      <c r="BE7">
        <v>66</v>
      </c>
      <c r="BF7"/>
      <c r="BG7"/>
      <c r="BH7"/>
      <c r="BI7"/>
      <c r="BJ7"/>
      <c r="BK7"/>
      <c r="BL7" s="69"/>
      <c r="BM7"/>
      <c r="BN7"/>
      <c r="BO7"/>
      <c r="BP7" s="6" t="s">
        <v>358</v>
      </c>
      <c r="BQ7" s="6" t="s">
        <v>358</v>
      </c>
      <c r="BR7"/>
      <c r="BS7" s="13"/>
      <c r="BT7" s="14"/>
      <c r="BU7" s="14"/>
      <c r="BV7" s="14"/>
      <c r="BW7" s="14"/>
      <c r="BX7" s="14"/>
      <c r="BY7" s="14"/>
      <c r="BZ7" s="14"/>
      <c r="CA7" s="14"/>
      <c r="CB7" s="14"/>
      <c r="CC7" s="14"/>
      <c r="CD7" s="10"/>
    </row>
    <row r="8" spans="1:89" ht="15.75" customHeight="1" x14ac:dyDescent="0.25">
      <c r="A8" s="25"/>
      <c r="B8" s="26"/>
      <c r="C8" s="26"/>
      <c r="D8" s="26"/>
      <c r="E8" s="27"/>
      <c r="F8" s="25">
        <v>5000</v>
      </c>
      <c r="G8" s="26" t="s">
        <v>339</v>
      </c>
      <c r="H8" s="26"/>
      <c r="I8" s="32" t="s">
        <v>180</v>
      </c>
      <c r="J8" s="26" t="s">
        <v>191</v>
      </c>
      <c r="K8" s="26"/>
      <c r="L8" s="26"/>
      <c r="M8" s="26"/>
      <c r="N8" s="26"/>
      <c r="O8" s="26"/>
      <c r="P8" s="26"/>
      <c r="Q8" s="26"/>
      <c r="R8" s="26"/>
      <c r="S8" s="26"/>
      <c r="T8" s="26"/>
      <c r="U8" s="26"/>
      <c r="V8" s="26"/>
      <c r="W8" s="26"/>
      <c r="X8" s="26"/>
      <c r="Y8" s="31"/>
      <c r="Z8" s="31"/>
      <c r="AA8" s="31"/>
      <c r="AB8" s="31"/>
      <c r="AC8" s="26"/>
      <c r="AD8" s="26"/>
      <c r="AE8" s="26"/>
      <c r="AF8" s="26"/>
      <c r="AG8" s="26"/>
      <c r="AH8" s="26"/>
      <c r="AI8" s="27"/>
      <c r="AJ8" s="13"/>
      <c r="AK8" s="14"/>
      <c r="AL8" s="14"/>
      <c r="AM8" s="14" t="str">
        <f>IF(J8="","",IFERROR(VLOOKUP(I8 &amp; "|" &amp; J8,_data_!$A$27:$D$76,4,FALSE),""))</f>
        <v>9000.00</v>
      </c>
      <c r="AN8" s="14" t="str">
        <f>IF(J8="","",IFERROR(VLOOKUP(I8 &amp; "|" &amp; J8,_data_!$A$27:$E$76,5,FALSE),""))</f>
        <v>18.00</v>
      </c>
      <c r="AO8" s="14" t="str">
        <f>IF(J8="","",IFERROR(VLOOKUP(I8 &amp; "|" &amp; J8,_data_!$A$27:$F$76,6,FALSE),""))</f>
        <v>7.9</v>
      </c>
      <c r="AP8" s="14" t="str">
        <f>IF(J8="","",IFERROR(VLOOKUP(I8 &amp; "|" &amp; J8,_data_!$A$27:$G$76,7,FALSE),""))</f>
        <v>8.2</v>
      </c>
      <c r="AQ8" s="10"/>
      <c r="AR8" s="13">
        <v>1658</v>
      </c>
      <c r="AS8" s="14"/>
      <c r="AT8" s="14"/>
      <c r="AU8" s="14"/>
      <c r="AV8" s="14"/>
      <c r="AW8" s="14"/>
      <c r="AX8"/>
      <c r="AY8"/>
      <c r="AZ8" s="14"/>
      <c r="BA8" s="14"/>
      <c r="BB8" s="14"/>
      <c r="BC8" s="6" t="s">
        <v>341</v>
      </c>
      <c r="BD8" s="34" t="s">
        <v>341</v>
      </c>
      <c r="BE8">
        <v>66</v>
      </c>
      <c r="BF8"/>
      <c r="BG8"/>
      <c r="BH8"/>
      <c r="BI8"/>
      <c r="BJ8"/>
      <c r="BK8"/>
      <c r="BL8" s="69"/>
      <c r="BM8"/>
      <c r="BN8"/>
      <c r="BO8"/>
      <c r="BP8" s="6" t="s">
        <v>358</v>
      </c>
      <c r="BQ8" s="6" t="s">
        <v>358</v>
      </c>
      <c r="BR8"/>
      <c r="BS8" s="13"/>
      <c r="BT8" s="14"/>
      <c r="BU8" s="14"/>
      <c r="BV8" s="14"/>
      <c r="BW8" s="14"/>
      <c r="BX8" s="14"/>
      <c r="BY8" s="14"/>
      <c r="BZ8" s="14"/>
      <c r="CA8" s="14"/>
      <c r="CB8" s="14"/>
      <c r="CC8" s="14"/>
      <c r="CD8" s="10"/>
    </row>
    <row r="9" spans="1:89" ht="15.75" customHeight="1" x14ac:dyDescent="0.25">
      <c r="A9" s="25"/>
      <c r="B9" s="26"/>
      <c r="C9" s="26"/>
      <c r="D9" s="26"/>
      <c r="E9" s="27"/>
      <c r="F9" s="25">
        <v>5000</v>
      </c>
      <c r="G9" s="26" t="s">
        <v>339</v>
      </c>
      <c r="H9" s="26"/>
      <c r="I9" s="32" t="s">
        <v>181</v>
      </c>
      <c r="J9" s="26"/>
      <c r="K9" s="26"/>
      <c r="L9" s="31"/>
      <c r="M9" s="26"/>
      <c r="N9" s="26"/>
      <c r="O9" s="26"/>
      <c r="P9" s="26"/>
      <c r="Q9" s="26"/>
      <c r="R9" s="26"/>
      <c r="S9" s="26"/>
      <c r="T9" s="26"/>
      <c r="U9" s="26"/>
      <c r="V9" s="26"/>
      <c r="W9" s="26"/>
      <c r="X9" s="26"/>
      <c r="Y9" s="31"/>
      <c r="Z9" s="31"/>
      <c r="AA9" s="31"/>
      <c r="AB9" s="31"/>
      <c r="AC9" s="26"/>
      <c r="AD9" s="26"/>
      <c r="AE9" s="26"/>
      <c r="AF9" s="26"/>
      <c r="AG9" s="26"/>
      <c r="AH9" s="26"/>
      <c r="AI9" s="27"/>
      <c r="AJ9" s="13"/>
      <c r="AK9" s="14"/>
      <c r="AL9" s="14"/>
      <c r="AM9" s="14" t="str">
        <f>IF(J9="","",IFERROR(VLOOKUP(I9 &amp; "|" &amp; J9,_data_!$A$27:$D$76,4,FALSE),""))</f>
        <v/>
      </c>
      <c r="AN9" s="14" t="str">
        <f>IF(J9="","",IFERROR(VLOOKUP(I9 &amp; "|" &amp; J9,_data_!$A$27:$E$76,5,FALSE),""))</f>
        <v/>
      </c>
      <c r="AO9" s="14" t="str">
        <f>IF(J9="","",IFERROR(VLOOKUP(I9 &amp; "|" &amp; J9,_data_!$A$27:$F$76,6,FALSE),""))</f>
        <v/>
      </c>
      <c r="AP9" s="14" t="str">
        <f>IF(J9="","",IFERROR(VLOOKUP(I9 &amp; "|" &amp; J9,_data_!$A$27:$G$76,7,FALSE),""))</f>
        <v/>
      </c>
      <c r="AQ9" s="10"/>
      <c r="AR9" s="13">
        <v>1658</v>
      </c>
      <c r="AS9" s="14"/>
      <c r="AT9" s="14"/>
      <c r="AU9" s="14"/>
      <c r="AV9" s="14"/>
      <c r="AW9" s="14"/>
      <c r="AX9"/>
      <c r="AY9"/>
      <c r="AZ9" s="14"/>
      <c r="BA9" s="14"/>
      <c r="BB9" s="14"/>
      <c r="BC9" s="6" t="s">
        <v>341</v>
      </c>
      <c r="BD9" s="34" t="s">
        <v>341</v>
      </c>
      <c r="BE9">
        <v>66</v>
      </c>
      <c r="BF9"/>
      <c r="BG9"/>
      <c r="BH9"/>
      <c r="BI9"/>
      <c r="BJ9"/>
      <c r="BK9"/>
      <c r="BL9" s="69"/>
      <c r="BM9"/>
      <c r="BN9"/>
      <c r="BO9"/>
      <c r="BP9" s="6" t="s">
        <v>358</v>
      </c>
      <c r="BQ9" s="6" t="s">
        <v>358</v>
      </c>
      <c r="BR9"/>
      <c r="BS9" s="13"/>
      <c r="BT9" s="14"/>
      <c r="BU9" s="14"/>
      <c r="BV9" s="14"/>
      <c r="BW9" s="14"/>
      <c r="BX9" s="14"/>
      <c r="BY9" s="14"/>
      <c r="BZ9" s="14"/>
      <c r="CA9" s="14"/>
      <c r="CB9" s="14"/>
      <c r="CC9" s="14"/>
      <c r="CD9" s="10"/>
    </row>
    <row r="10" spans="1:89" ht="15.75" customHeight="1" x14ac:dyDescent="0.25">
      <c r="A10" s="25">
        <v>1321555</v>
      </c>
      <c r="B10" s="26"/>
      <c r="C10" s="26"/>
      <c r="D10" s="26"/>
      <c r="E10" s="27"/>
      <c r="F10" s="25">
        <v>5000</v>
      </c>
      <c r="G10" s="26" t="s">
        <v>339</v>
      </c>
      <c r="H10" s="26"/>
      <c r="I10" s="32" t="s">
        <v>182</v>
      </c>
      <c r="J10" s="26" t="s">
        <v>177</v>
      </c>
      <c r="K10" s="26"/>
      <c r="L10" s="31"/>
      <c r="M10" s="26"/>
      <c r="N10" s="26"/>
      <c r="O10" s="26"/>
      <c r="P10" s="26"/>
      <c r="Q10" s="26"/>
      <c r="R10" s="26"/>
      <c r="S10" s="26"/>
      <c r="T10" s="26"/>
      <c r="U10" s="26"/>
      <c r="V10" s="26"/>
      <c r="W10" s="26"/>
      <c r="X10" s="26"/>
      <c r="Y10" s="31"/>
      <c r="Z10" s="31"/>
      <c r="AA10" s="31"/>
      <c r="AB10" s="31"/>
      <c r="AC10" s="26"/>
      <c r="AD10" s="26"/>
      <c r="AE10" s="26"/>
      <c r="AF10" s="26"/>
      <c r="AG10" s="26"/>
      <c r="AH10" s="26"/>
      <c r="AI10" s="27"/>
      <c r="AJ10" s="13"/>
      <c r="AK10" s="14"/>
      <c r="AL10" s="14"/>
      <c r="AM10" s="14" t="str">
        <f>IF(J10="","",IFERROR(VLOOKUP(I10 &amp; "|" &amp; J10,_data_!$A$27:$D$76,4,FALSE),""))</f>
        <v>44000.00</v>
      </c>
      <c r="AN10" s="14" t="str">
        <f>IF(J10="","",IFERROR(VLOOKUP(I10 &amp; "|" &amp; J10,_data_!$A$27:$E$76,5,FALSE),""))</f>
        <v>40.00</v>
      </c>
      <c r="AO10" s="14" t="str">
        <f>IF(J10="","",IFERROR(VLOOKUP(I10 &amp; "|" &amp; J10,_data_!$A$27:$F$76,6,FALSE),""))</f>
        <v>8.5</v>
      </c>
      <c r="AP10" s="14" t="str">
        <f>IF(J10="","",IFERROR(VLOOKUP(I10 &amp; "|" &amp; J10,_data_!$A$27:$G$76,7,FALSE),""))</f>
        <v>13.50</v>
      </c>
      <c r="AQ10" s="10"/>
      <c r="AR10" s="13">
        <v>1658</v>
      </c>
      <c r="AS10" s="14"/>
      <c r="AT10" s="14"/>
      <c r="AU10" s="14"/>
      <c r="AV10" s="14"/>
      <c r="AW10" s="14"/>
      <c r="AX10"/>
      <c r="AY10"/>
      <c r="AZ10" s="14"/>
      <c r="BA10" s="14"/>
      <c r="BB10" s="14"/>
      <c r="BC10" s="6" t="s">
        <v>341</v>
      </c>
      <c r="BD10" s="34" t="s">
        <v>341</v>
      </c>
      <c r="BE10">
        <v>1668</v>
      </c>
      <c r="BF10"/>
      <c r="BG10"/>
      <c r="BH10"/>
      <c r="BI10"/>
      <c r="BJ10"/>
      <c r="BK10"/>
      <c r="BL10" s="69"/>
      <c r="BM10"/>
      <c r="BN10"/>
      <c r="BO10"/>
      <c r="BP10" s="6" t="s">
        <v>358</v>
      </c>
      <c r="BQ10" s="6" t="s">
        <v>358</v>
      </c>
      <c r="BR10"/>
      <c r="BS10" s="13"/>
      <c r="BT10" s="14"/>
      <c r="BU10" s="14"/>
      <c r="BV10" s="14"/>
      <c r="BW10" s="14"/>
      <c r="BX10" s="14"/>
      <c r="BY10" s="14"/>
      <c r="BZ10" s="14"/>
      <c r="CA10" s="14"/>
      <c r="CB10" s="14"/>
      <c r="CC10" s="14"/>
      <c r="CD10" s="10"/>
    </row>
    <row r="11" spans="1:89" ht="15.75" customHeight="1" x14ac:dyDescent="0.25">
      <c r="A11" s="25"/>
      <c r="B11" s="26"/>
      <c r="C11" s="26"/>
      <c r="D11" s="26"/>
      <c r="E11" s="27"/>
      <c r="F11" s="25">
        <v>5001</v>
      </c>
      <c r="G11" s="26" t="s">
        <v>339</v>
      </c>
      <c r="H11" s="26"/>
      <c r="I11" s="32" t="s">
        <v>183</v>
      </c>
      <c r="J11" s="26" t="s">
        <v>214</v>
      </c>
      <c r="K11" s="26"/>
      <c r="L11" s="31"/>
      <c r="M11" s="26"/>
      <c r="N11" s="26"/>
      <c r="O11" s="26"/>
      <c r="P11" s="26"/>
      <c r="Q11" s="26"/>
      <c r="R11" s="26"/>
      <c r="S11" s="26"/>
      <c r="T11" s="26"/>
      <c r="U11" s="26"/>
      <c r="V11" s="26"/>
      <c r="W11" s="26"/>
      <c r="X11" s="26"/>
      <c r="Y11" s="31"/>
      <c r="Z11" s="31"/>
      <c r="AA11" s="31"/>
      <c r="AB11" s="31"/>
      <c r="AC11" s="26"/>
      <c r="AD11" s="26"/>
      <c r="AE11" s="26"/>
      <c r="AF11" s="26"/>
      <c r="AG11" s="26"/>
      <c r="AH11" s="26"/>
      <c r="AI11" s="27"/>
      <c r="AJ11" s="13"/>
      <c r="AK11" s="14"/>
      <c r="AL11" s="14"/>
      <c r="AM11" s="14" t="str">
        <f>IF(J11="","",IFERROR(VLOOKUP(I11 &amp; "|" &amp; J11,_data_!$A$27:$D$76,4,FALSE),""))</f>
        <v>45000.00</v>
      </c>
      <c r="AN11" s="14" t="str">
        <f>IF(J11="","",IFERROR(VLOOKUP(I11 &amp; "|" &amp; J11,_data_!$A$27:$E$76,5,FALSE),""))</f>
        <v>65.00</v>
      </c>
      <c r="AO11" s="14" t="str">
        <f>IF(J11="","",IFERROR(VLOOKUP(I11 &amp; "|" &amp; J11,_data_!$A$27:$F$76,6,FALSE),""))</f>
        <v>8.5</v>
      </c>
      <c r="AP11" s="14" t="str">
        <f>IF(J11="","",IFERROR(VLOOKUP(I11 &amp; "|" &amp; J11,_data_!$A$27:$G$76,7,FALSE),""))</f>
        <v>13.50</v>
      </c>
      <c r="AQ11" s="10"/>
      <c r="AR11" s="13">
        <v>1659</v>
      </c>
      <c r="AS11" s="14"/>
      <c r="AT11" s="14"/>
      <c r="AU11" s="14"/>
      <c r="AV11" s="14"/>
      <c r="AW11" s="14"/>
      <c r="AX11"/>
      <c r="AY11"/>
      <c r="AZ11" s="14"/>
      <c r="BA11" s="14"/>
      <c r="BB11" s="14"/>
      <c r="BC11" s="6" t="s">
        <v>341</v>
      </c>
      <c r="BD11" s="34" t="s">
        <v>341</v>
      </c>
      <c r="BE11">
        <v>1668</v>
      </c>
      <c r="BF11"/>
      <c r="BG11"/>
      <c r="BH11"/>
      <c r="BI11"/>
      <c r="BJ11"/>
      <c r="BK11"/>
      <c r="BL11" s="69"/>
      <c r="BM11"/>
      <c r="BN11"/>
      <c r="BO11"/>
      <c r="BP11" s="6" t="s">
        <v>358</v>
      </c>
      <c r="BQ11" s="6" t="s">
        <v>358</v>
      </c>
      <c r="BR11"/>
      <c r="BS11" s="13"/>
      <c r="BT11" s="14"/>
      <c r="BU11" s="14"/>
      <c r="BV11" s="14"/>
      <c r="BW11" s="14"/>
      <c r="BX11" s="14"/>
      <c r="BY11" s="14"/>
      <c r="BZ11" s="14"/>
      <c r="CA11" s="14"/>
      <c r="CB11" s="14"/>
      <c r="CC11" s="14"/>
      <c r="CD11" s="10"/>
    </row>
    <row r="12" spans="1:89" ht="15.75" customHeight="1" x14ac:dyDescent="0.25">
      <c r="A12" s="25"/>
      <c r="B12" s="26"/>
      <c r="C12" s="26"/>
      <c r="D12" s="26"/>
      <c r="E12" s="27"/>
      <c r="F12" s="25">
        <v>5002</v>
      </c>
      <c r="G12" s="26" t="s">
        <v>339</v>
      </c>
      <c r="H12" s="26"/>
      <c r="I12" s="32" t="s">
        <v>184</v>
      </c>
      <c r="J12" s="26" t="s">
        <v>205</v>
      </c>
      <c r="K12" s="26"/>
      <c r="L12" s="31"/>
      <c r="M12" s="26"/>
      <c r="N12" s="26"/>
      <c r="O12" s="26"/>
      <c r="P12" s="26"/>
      <c r="Q12" s="26"/>
      <c r="R12" s="26"/>
      <c r="S12" s="26"/>
      <c r="T12" s="26"/>
      <c r="U12" s="26"/>
      <c r="V12" s="26"/>
      <c r="W12" s="26"/>
      <c r="X12" s="26"/>
      <c r="Y12" s="31"/>
      <c r="Z12" s="31"/>
      <c r="AA12" s="31"/>
      <c r="AB12" s="31"/>
      <c r="AC12" s="26"/>
      <c r="AD12" s="26"/>
      <c r="AE12" s="26"/>
      <c r="AF12" s="26"/>
      <c r="AG12" s="26"/>
      <c r="AH12" s="26"/>
      <c r="AI12" s="27"/>
      <c r="AJ12" s="13"/>
      <c r="AK12" s="14"/>
      <c r="AL12" s="14"/>
      <c r="AM12" s="14" t="str">
        <f>IF(J12="","",IFERROR(VLOOKUP(I12 &amp; "|" &amp; J12,_data_!$A$27:$D$76,4,FALSE),""))</f>
        <v>7716.18</v>
      </c>
      <c r="AN12" s="14" t="str">
        <f>IF(J12="","",IFERROR(VLOOKUP(I12 &amp; "|" &amp; J12,_data_!$A$27:$E$76,5,FALSE),""))</f>
        <v>22.00</v>
      </c>
      <c r="AO12" s="14" t="str">
        <f>IF(J12="","",IFERROR(VLOOKUP(I12 &amp; "|" &amp; J12,_data_!$A$27:$F$76,6,FALSE),""))</f>
        <v>7.9</v>
      </c>
      <c r="AP12" s="14" t="str">
        <f>IF(J12="","",IFERROR(VLOOKUP(I12 &amp; "|" &amp; J12,_data_!$A$27:$G$76,7,FALSE),""))</f>
        <v>8.2</v>
      </c>
      <c r="AQ12" s="10"/>
      <c r="AR12" s="13">
        <v>1659</v>
      </c>
      <c r="AS12" s="14"/>
      <c r="AT12" s="14"/>
      <c r="AU12" s="14"/>
      <c r="AV12" s="14"/>
      <c r="AW12" s="14"/>
      <c r="AX12"/>
      <c r="AY12"/>
      <c r="AZ12" s="14"/>
      <c r="BA12" s="14"/>
      <c r="BB12" s="14"/>
      <c r="BC12" s="6" t="s">
        <v>341</v>
      </c>
      <c r="BD12" s="34" t="s">
        <v>341</v>
      </c>
      <c r="BE12">
        <v>1668</v>
      </c>
      <c r="BF12"/>
      <c r="BG12"/>
      <c r="BH12"/>
      <c r="BI12"/>
      <c r="BJ12"/>
      <c r="BK12"/>
      <c r="BL12" s="69"/>
      <c r="BM12"/>
      <c r="BN12"/>
      <c r="BO12"/>
      <c r="BP12" s="6" t="s">
        <v>358</v>
      </c>
      <c r="BQ12" s="6" t="s">
        <v>358</v>
      </c>
      <c r="BR12"/>
      <c r="BS12" s="13"/>
      <c r="BT12" s="14"/>
      <c r="BU12" s="14"/>
      <c r="BV12" s="14"/>
      <c r="BW12" s="14"/>
      <c r="BX12" s="14"/>
      <c r="BY12" s="14"/>
      <c r="BZ12" s="14"/>
      <c r="CA12" s="14"/>
      <c r="CB12" s="14"/>
      <c r="CC12" s="14"/>
      <c r="CD12" s="10"/>
    </row>
    <row r="13" spans="1:89" ht="15.75" customHeight="1" x14ac:dyDescent="0.25">
      <c r="A13" s="30"/>
      <c r="B13" s="26"/>
      <c r="C13" s="26"/>
      <c r="D13" s="26"/>
      <c r="E13" s="27"/>
      <c r="F13" s="25">
        <v>50000</v>
      </c>
      <c r="G13" s="26" t="s">
        <v>338</v>
      </c>
      <c r="H13" s="26"/>
      <c r="I13" s="32" t="s">
        <v>185</v>
      </c>
      <c r="J13" s="26" t="s">
        <v>220</v>
      </c>
      <c r="K13" s="26"/>
      <c r="L13" s="26"/>
      <c r="M13" s="26"/>
      <c r="N13" s="26"/>
      <c r="O13" s="26"/>
      <c r="P13" s="26"/>
      <c r="Q13" s="26"/>
      <c r="R13" s="26"/>
      <c r="S13" s="26"/>
      <c r="T13" s="26"/>
      <c r="U13" s="26"/>
      <c r="V13" s="26"/>
      <c r="W13" s="26"/>
      <c r="X13" s="26"/>
      <c r="Y13" s="31"/>
      <c r="Z13" s="31"/>
      <c r="AA13" s="31"/>
      <c r="AB13" s="31"/>
      <c r="AC13" s="26"/>
      <c r="AD13" s="26"/>
      <c r="AE13" s="26"/>
      <c r="AF13" s="26"/>
      <c r="AG13" s="26"/>
      <c r="AH13" s="26"/>
      <c r="AI13" s="27"/>
      <c r="AJ13" s="13"/>
      <c r="AK13" s="14"/>
      <c r="AL13" s="14"/>
      <c r="AM13" s="14" t="str">
        <f>IF(J13="","",IFERROR(VLOOKUP(I13 &amp; "|" &amp; J13,_data_!$A$27:$D$76,4,FALSE),""))</f>
        <v>5000.00</v>
      </c>
      <c r="AN13" s="14" t="str">
        <f>IF(J13="","",IFERROR(VLOOKUP(I13 &amp; "|" &amp; J13,_data_!$A$27:$E$76,5,FALSE),""))</f>
        <v>14.00</v>
      </c>
      <c r="AO13" s="14" t="str">
        <f>IF(J13="","",IFERROR(VLOOKUP(I13 &amp; "|" &amp; J13,_data_!$A$27:$F$76,6,FALSE),""))</f>
        <v>7.9</v>
      </c>
      <c r="AP13" s="14" t="str">
        <f>IF(J13="","",IFERROR(VLOOKUP(I13 &amp; "|" &amp; J13,_data_!$A$27:$G$76,7,FALSE),""))</f>
        <v>8.2</v>
      </c>
      <c r="AQ13" s="10"/>
      <c r="AR13" s="13">
        <v>1659</v>
      </c>
      <c r="AS13" s="14"/>
      <c r="AT13" s="14"/>
      <c r="AU13" s="14"/>
      <c r="AV13" s="14"/>
      <c r="AW13" s="14"/>
      <c r="AX13"/>
      <c r="AY13"/>
      <c r="AZ13" s="14"/>
      <c r="BA13" s="14"/>
      <c r="BB13" s="14"/>
      <c r="BC13" s="6" t="s">
        <v>341</v>
      </c>
      <c r="BD13" s="34" t="s">
        <v>341</v>
      </c>
      <c r="BE13">
        <v>1668</v>
      </c>
      <c r="BF13"/>
      <c r="BG13"/>
      <c r="BH13"/>
      <c r="BI13"/>
      <c r="BJ13"/>
      <c r="BK13"/>
      <c r="BL13" s="69"/>
      <c r="BM13"/>
      <c r="BN13"/>
      <c r="BO13"/>
      <c r="BP13" s="6" t="s">
        <v>358</v>
      </c>
      <c r="BQ13" s="6" t="s">
        <v>358</v>
      </c>
      <c r="BR13"/>
      <c r="BS13" s="13"/>
      <c r="BT13" s="14"/>
      <c r="BU13" s="14"/>
      <c r="BV13" s="14"/>
      <c r="BW13" s="14"/>
      <c r="BX13" s="14"/>
      <c r="BY13" s="14"/>
      <c r="BZ13" s="14"/>
      <c r="CA13" s="14"/>
      <c r="CB13" s="14"/>
      <c r="CC13" s="14"/>
      <c r="CD13" s="10"/>
    </row>
    <row r="14" spans="1:89" ht="15.75" customHeight="1" x14ac:dyDescent="0.25">
      <c r="A14" s="25"/>
      <c r="B14" s="31"/>
      <c r="C14" s="26"/>
      <c r="D14" s="31"/>
      <c r="E14" s="27"/>
      <c r="F14" s="25"/>
      <c r="G14" s="26"/>
      <c r="H14" s="26"/>
      <c r="I14" s="32"/>
      <c r="J14" s="26"/>
      <c r="K14" s="26"/>
      <c r="L14" s="26"/>
      <c r="M14" s="26"/>
      <c r="N14" s="26"/>
      <c r="O14" s="26"/>
      <c r="P14" s="26"/>
      <c r="Q14" s="26"/>
      <c r="R14" s="26"/>
      <c r="S14" s="26"/>
      <c r="T14" s="26"/>
      <c r="U14" s="26"/>
      <c r="V14" s="26"/>
      <c r="W14" s="26"/>
      <c r="X14" s="26"/>
      <c r="Y14" s="31"/>
      <c r="Z14" s="31"/>
      <c r="AA14" s="31"/>
      <c r="AB14" s="31"/>
      <c r="AC14" s="26"/>
      <c r="AD14" s="26"/>
      <c r="AE14" s="26"/>
      <c r="AF14" s="26"/>
      <c r="AG14" s="26"/>
      <c r="AH14" s="26"/>
      <c r="AI14" s="27"/>
      <c r="AJ14" s="13"/>
      <c r="AK14" s="14"/>
      <c r="AL14" s="14"/>
      <c r="AM14" s="14" t="str">
        <f>IF(J14="","",IFERROR(VLOOKUP(I14 &amp; "|" &amp; J14,_data_!$A$27:$D$76,4,FALSE),""))</f>
        <v/>
      </c>
      <c r="AN14" s="14" t="str">
        <f>IF(J14="","",IFERROR(VLOOKUP(I14 &amp; "|" &amp; J14,_data_!$A$27:$E$76,5,FALSE),""))</f>
        <v/>
      </c>
      <c r="AO14" s="14" t="str">
        <f>IF(J14="","",IFERROR(VLOOKUP(I14 &amp; "|" &amp; J14,_data_!$A$27:$F$76,6,FALSE),""))</f>
        <v/>
      </c>
      <c r="AP14" s="14" t="str">
        <f>IF(J14="","",IFERROR(VLOOKUP(I14 &amp; "|" &amp; J14,_data_!$A$27:$G$76,7,FALSE),""))</f>
        <v/>
      </c>
      <c r="AQ14" s="10"/>
      <c r="AR14" s="13"/>
      <c r="AS14" s="14"/>
      <c r="AT14" s="14"/>
      <c r="AU14" s="14"/>
      <c r="AV14" s="14"/>
      <c r="AW14" s="14"/>
      <c r="AX14"/>
      <c r="AY14"/>
      <c r="AZ14" s="14"/>
      <c r="BA14" s="14"/>
      <c r="BB14" s="14"/>
      <c r="BC14" s="14"/>
      <c r="BD14" s="10"/>
      <c r="BE14"/>
      <c r="BF14"/>
      <c r="BG14"/>
      <c r="BH14"/>
      <c r="BI14"/>
      <c r="BJ14"/>
      <c r="BK14"/>
      <c r="BL14" s="69"/>
      <c r="BM14"/>
      <c r="BN14"/>
      <c r="BO14"/>
      <c r="BP14"/>
      <c r="BQ14"/>
      <c r="BR14"/>
      <c r="BS14" s="13"/>
      <c r="BT14" s="14"/>
      <c r="BU14" s="14"/>
      <c r="BV14" s="14"/>
      <c r="BW14" s="14"/>
      <c r="BX14" s="14"/>
      <c r="BY14" s="14"/>
      <c r="BZ14" s="14"/>
      <c r="CA14" s="14"/>
      <c r="CB14" s="14"/>
      <c r="CC14" s="14"/>
      <c r="CD14" s="10"/>
    </row>
    <row r="15" spans="1:89" ht="15.75" customHeight="1" x14ac:dyDescent="0.25">
      <c r="A15" s="25"/>
      <c r="B15" s="26"/>
      <c r="C15" s="26"/>
      <c r="D15" s="26"/>
      <c r="E15" s="27"/>
      <c r="F15" s="25"/>
      <c r="G15" s="26"/>
      <c r="H15" s="26"/>
      <c r="I15" s="32"/>
      <c r="J15" s="26"/>
      <c r="K15" s="26"/>
      <c r="L15" s="26"/>
      <c r="M15" s="26"/>
      <c r="N15" s="26"/>
      <c r="O15" s="26"/>
      <c r="P15" s="26"/>
      <c r="Q15" s="26"/>
      <c r="R15" s="26"/>
      <c r="S15" s="26"/>
      <c r="T15" s="26"/>
      <c r="U15" s="26"/>
      <c r="V15" s="26"/>
      <c r="W15" s="26"/>
      <c r="X15" s="26"/>
      <c r="Y15" s="31"/>
      <c r="Z15" s="31"/>
      <c r="AA15" s="31"/>
      <c r="AB15" s="31"/>
      <c r="AC15" s="26"/>
      <c r="AD15" s="26"/>
      <c r="AE15" s="26"/>
      <c r="AF15" s="26"/>
      <c r="AG15" s="26"/>
      <c r="AH15" s="26"/>
      <c r="AI15" s="27"/>
      <c r="AJ15" s="13"/>
      <c r="AK15" s="14"/>
      <c r="AL15" s="14"/>
      <c r="AM15" s="14" t="str">
        <f>IF(J15="","",IFERROR(VLOOKUP(I15 &amp; "|" &amp; J15,_data_!$A$27:$D$76,4,FALSE),""))</f>
        <v/>
      </c>
      <c r="AN15" s="14" t="str">
        <f>IF(J15="","",IFERROR(VLOOKUP(I15 &amp; "|" &amp; J15,_data_!$A$27:$E$76,5,FALSE),""))</f>
        <v/>
      </c>
      <c r="AO15" s="14" t="str">
        <f>IF(J15="","",IFERROR(VLOOKUP(I15 &amp; "|" &amp; J15,_data_!$A$27:$F$76,6,FALSE),""))</f>
        <v/>
      </c>
      <c r="AP15" s="14" t="str">
        <f>IF(J15="","",IFERROR(VLOOKUP(I15 &amp; "|" &amp; J15,_data_!$A$27:$G$76,7,FALSE),""))</f>
        <v/>
      </c>
      <c r="AQ15" s="10"/>
      <c r="AR15" s="13"/>
      <c r="AS15" s="14"/>
      <c r="AT15" s="14"/>
      <c r="AU15" s="14"/>
      <c r="AV15" s="14"/>
      <c r="AW15" s="14"/>
      <c r="AX15"/>
      <c r="AY15"/>
      <c r="AZ15" s="14"/>
      <c r="BA15" s="14"/>
      <c r="BB15" s="14"/>
      <c r="BC15" s="14"/>
      <c r="BD15" s="10"/>
      <c r="BE15"/>
      <c r="BF15"/>
      <c r="BG15"/>
      <c r="BH15"/>
      <c r="BI15"/>
      <c r="BJ15"/>
      <c r="BK15"/>
      <c r="BL15" s="69"/>
      <c r="BM15"/>
      <c r="BN15"/>
      <c r="BO15"/>
      <c r="BP15"/>
      <c r="BQ15"/>
      <c r="BR15"/>
      <c r="BS15" s="13"/>
      <c r="BT15" s="14"/>
      <c r="BU15" s="14"/>
      <c r="BV15" s="14"/>
      <c r="BW15" s="14"/>
      <c r="BX15" s="14"/>
      <c r="BY15" s="14"/>
      <c r="BZ15" s="14"/>
      <c r="CA15" s="14"/>
      <c r="CB15" s="14"/>
      <c r="CC15" s="14"/>
      <c r="CD15" s="10"/>
    </row>
    <row r="16" spans="1:89" ht="15.75" customHeight="1" x14ac:dyDescent="0.25">
      <c r="A16" s="25"/>
      <c r="B16" s="26"/>
      <c r="C16" s="26"/>
      <c r="D16" s="26"/>
      <c r="E16" s="27"/>
      <c r="F16" s="25"/>
      <c r="G16" s="26"/>
      <c r="H16" s="26"/>
      <c r="I16" s="32"/>
      <c r="J16" s="26"/>
      <c r="K16" s="26"/>
      <c r="L16" s="26"/>
      <c r="M16" s="26"/>
      <c r="N16" s="26"/>
      <c r="O16" s="26"/>
      <c r="P16" s="26"/>
      <c r="Q16" s="26"/>
      <c r="R16" s="26"/>
      <c r="S16" s="26"/>
      <c r="T16" s="26"/>
      <c r="U16" s="26"/>
      <c r="V16" s="26"/>
      <c r="W16" s="26"/>
      <c r="X16" s="26"/>
      <c r="Y16" s="31"/>
      <c r="Z16" s="31"/>
      <c r="AA16" s="31"/>
      <c r="AB16" s="31"/>
      <c r="AC16" s="26"/>
      <c r="AD16" s="26"/>
      <c r="AE16" s="26"/>
      <c r="AF16" s="26"/>
      <c r="AG16" s="26"/>
      <c r="AH16" s="26"/>
      <c r="AI16" s="27"/>
      <c r="AJ16" s="13"/>
      <c r="AK16" s="14"/>
      <c r="AL16" s="14"/>
      <c r="AM16" s="14" t="str">
        <f>IF(J16="","",IFERROR(VLOOKUP(I16 &amp; "|" &amp; J16,_data_!$A$27:$D$76,4,FALSE),""))</f>
        <v/>
      </c>
      <c r="AN16" s="14" t="str">
        <f>IF(J16="","",IFERROR(VLOOKUP(I16 &amp; "|" &amp; J16,_data_!$A$27:$E$76,5,FALSE),""))</f>
        <v/>
      </c>
      <c r="AO16" s="14" t="str">
        <f>IF(J16="","",IFERROR(VLOOKUP(I16 &amp; "|" &amp; J16,_data_!$A$27:$F$76,6,FALSE),""))</f>
        <v/>
      </c>
      <c r="AP16" s="14" t="str">
        <f>IF(J16="","",IFERROR(VLOOKUP(I16 &amp; "|" &amp; J16,_data_!$A$27:$G$76,7,FALSE),""))</f>
        <v/>
      </c>
      <c r="AQ16" s="10"/>
      <c r="AR16" s="13"/>
      <c r="AS16" s="14"/>
      <c r="AT16" s="14"/>
      <c r="AU16" s="14"/>
      <c r="AV16" s="14"/>
      <c r="AW16" s="14"/>
      <c r="AX16"/>
      <c r="AY16"/>
      <c r="AZ16" s="14"/>
      <c r="BA16" s="14"/>
      <c r="BB16" s="14"/>
      <c r="BC16" s="14"/>
      <c r="BD16" s="10"/>
      <c r="BE16"/>
      <c r="BF16"/>
      <c r="BG16"/>
      <c r="BH16"/>
      <c r="BI16"/>
      <c r="BJ16"/>
      <c r="BK16"/>
      <c r="BL16" s="69"/>
      <c r="BM16"/>
      <c r="BN16"/>
      <c r="BO16"/>
      <c r="BP16"/>
      <c r="BQ16"/>
      <c r="BR16"/>
      <c r="BS16" s="13"/>
      <c r="BT16" s="14"/>
      <c r="BU16" s="14"/>
      <c r="BV16" s="14"/>
      <c r="BW16" s="14"/>
      <c r="BX16" s="14"/>
      <c r="BY16" s="14"/>
      <c r="BZ16" s="14"/>
      <c r="CA16" s="14"/>
      <c r="CB16" s="14"/>
      <c r="CC16" s="14"/>
      <c r="CD16" s="10"/>
    </row>
    <row r="17" spans="1:82" ht="15.75" customHeight="1" x14ac:dyDescent="0.25">
      <c r="A17" s="25"/>
      <c r="B17" s="26"/>
      <c r="C17" s="26"/>
      <c r="D17" s="26"/>
      <c r="E17" s="27"/>
      <c r="F17" s="25"/>
      <c r="G17" s="26"/>
      <c r="H17" s="26"/>
      <c r="I17" s="32"/>
      <c r="J17" s="26"/>
      <c r="K17" s="31"/>
      <c r="L17" s="26"/>
      <c r="M17" s="26"/>
      <c r="N17" s="26"/>
      <c r="O17" s="26"/>
      <c r="P17" s="26"/>
      <c r="Q17" s="26"/>
      <c r="R17" s="26"/>
      <c r="S17" s="26"/>
      <c r="T17" s="26"/>
      <c r="U17" s="26"/>
      <c r="V17" s="26"/>
      <c r="W17" s="26"/>
      <c r="X17" s="26"/>
      <c r="Y17" s="31"/>
      <c r="Z17" s="31"/>
      <c r="AA17" s="31"/>
      <c r="AB17" s="31"/>
      <c r="AC17" s="26"/>
      <c r="AD17" s="26"/>
      <c r="AE17" s="26"/>
      <c r="AF17" s="26"/>
      <c r="AG17" s="26"/>
      <c r="AH17" s="26"/>
      <c r="AI17" s="27"/>
      <c r="AJ17" s="13"/>
      <c r="AK17" s="14"/>
      <c r="AL17" s="14"/>
      <c r="AM17" s="14" t="str">
        <f>IF(J17="","",IFERROR(VLOOKUP(I17 &amp; "|" &amp; J17,_data_!$A$27:$D$76,4,FALSE),""))</f>
        <v/>
      </c>
      <c r="AN17" s="14" t="str">
        <f>IF(J17="","",IFERROR(VLOOKUP(I17 &amp; "|" &amp; J17,_data_!$A$27:$E$76,5,FALSE),""))</f>
        <v/>
      </c>
      <c r="AO17" s="14" t="str">
        <f>IF(J17="","",IFERROR(VLOOKUP(I17 &amp; "|" &amp; J17,_data_!$A$27:$F$76,6,FALSE),""))</f>
        <v/>
      </c>
      <c r="AP17" s="14" t="str">
        <f>IF(J17="","",IFERROR(VLOOKUP(I17 &amp; "|" &amp; J17,_data_!$A$27:$G$76,7,FALSE),""))</f>
        <v/>
      </c>
      <c r="AQ17" s="10"/>
      <c r="AR17" s="13"/>
      <c r="AS17" s="14"/>
      <c r="AT17" s="14"/>
      <c r="AU17" s="14"/>
      <c r="AV17" s="14"/>
      <c r="AW17" s="14"/>
      <c r="AX17"/>
      <c r="AY17"/>
      <c r="AZ17" s="14"/>
      <c r="BA17" s="14"/>
      <c r="BB17" s="14"/>
      <c r="BC17" s="14"/>
      <c r="BD17" s="10"/>
      <c r="BE17"/>
      <c r="BF17"/>
      <c r="BG17"/>
      <c r="BH17"/>
      <c r="BI17"/>
      <c r="BJ17"/>
      <c r="BK17"/>
      <c r="BL17" s="69"/>
      <c r="BM17"/>
      <c r="BN17"/>
      <c r="BO17"/>
      <c r="BP17"/>
      <c r="BQ17"/>
      <c r="BR17"/>
      <c r="BS17" s="13"/>
      <c r="BT17" s="14"/>
      <c r="BU17" s="14"/>
      <c r="BV17" s="14"/>
      <c r="BW17" s="14"/>
      <c r="BX17" s="14"/>
      <c r="BY17" s="14"/>
      <c r="BZ17" s="14"/>
      <c r="CA17" s="14"/>
      <c r="CB17" s="14"/>
      <c r="CC17" s="14"/>
      <c r="CD17" s="10"/>
    </row>
    <row r="18" spans="1:82" ht="15.75" customHeight="1" x14ac:dyDescent="0.25">
      <c r="A18" s="25"/>
      <c r="B18" s="26"/>
      <c r="C18" s="26"/>
      <c r="D18" s="26"/>
      <c r="E18" s="27"/>
      <c r="F18" s="25"/>
      <c r="G18" s="26"/>
      <c r="H18" s="26"/>
      <c r="I18" s="32"/>
      <c r="J18" s="26"/>
      <c r="K18" s="26"/>
      <c r="L18" s="26"/>
      <c r="M18" s="26"/>
      <c r="N18" s="26"/>
      <c r="O18" s="26"/>
      <c r="P18" s="26"/>
      <c r="Q18" s="26"/>
      <c r="R18" s="26"/>
      <c r="S18" s="26"/>
      <c r="T18" s="26"/>
      <c r="U18" s="26"/>
      <c r="V18" s="26"/>
      <c r="W18" s="26"/>
      <c r="X18" s="26"/>
      <c r="Y18" s="31"/>
      <c r="Z18" s="31"/>
      <c r="AA18" s="31"/>
      <c r="AB18" s="31"/>
      <c r="AC18" s="26"/>
      <c r="AD18" s="26"/>
      <c r="AE18" s="26"/>
      <c r="AF18" s="26"/>
      <c r="AG18" s="26"/>
      <c r="AH18" s="26"/>
      <c r="AI18" s="27"/>
      <c r="AJ18" s="13"/>
      <c r="AK18" s="14"/>
      <c r="AL18" s="14"/>
      <c r="AM18" s="14" t="str">
        <f>IF(J18="","",IFERROR(VLOOKUP(I18 &amp; "|" &amp; J18,_data_!$A$27:$D$76,4,FALSE),""))</f>
        <v/>
      </c>
      <c r="AN18" s="14" t="str">
        <f>IF(J18="","",IFERROR(VLOOKUP(I18 &amp; "|" &amp; J18,_data_!$A$27:$E$76,5,FALSE),""))</f>
        <v/>
      </c>
      <c r="AO18" s="14" t="str">
        <f>IF(J18="","",IFERROR(VLOOKUP(I18 &amp; "|" &amp; J18,_data_!$A$27:$F$76,6,FALSE),""))</f>
        <v/>
      </c>
      <c r="AP18" s="14" t="str">
        <f>IF(J18="","",IFERROR(VLOOKUP(I18 &amp; "|" &amp; J18,_data_!$A$27:$G$76,7,FALSE),""))</f>
        <v/>
      </c>
      <c r="AQ18" s="10"/>
      <c r="AR18" s="13"/>
      <c r="AS18" s="14"/>
      <c r="AT18" s="14"/>
      <c r="AU18" s="14"/>
      <c r="AV18" s="14"/>
      <c r="AW18" s="14"/>
      <c r="AX18"/>
      <c r="AY18"/>
      <c r="AZ18" s="14"/>
      <c r="BA18" s="14"/>
      <c r="BB18" s="14"/>
      <c r="BC18" s="14"/>
      <c r="BD18" s="10"/>
      <c r="BE18"/>
      <c r="BF18"/>
      <c r="BG18"/>
      <c r="BH18"/>
      <c r="BI18"/>
      <c r="BJ18"/>
      <c r="BK18"/>
      <c r="BL18" s="69"/>
      <c r="BM18"/>
      <c r="BN18"/>
      <c r="BO18"/>
      <c r="BP18"/>
      <c r="BQ18"/>
      <c r="BR18"/>
      <c r="BS18" s="13"/>
      <c r="BT18" s="14"/>
      <c r="BU18" s="14"/>
      <c r="BV18" s="14"/>
      <c r="BW18" s="14"/>
      <c r="BX18" s="14"/>
      <c r="BY18" s="14"/>
      <c r="BZ18" s="14"/>
      <c r="CA18" s="14"/>
      <c r="CB18" s="14"/>
      <c r="CC18" s="14"/>
      <c r="CD18" s="10"/>
    </row>
    <row r="19" spans="1:82" ht="15.75" customHeight="1" x14ac:dyDescent="0.25">
      <c r="A19" s="25"/>
      <c r="B19" s="26"/>
      <c r="C19" s="26"/>
      <c r="D19" s="26"/>
      <c r="E19" s="27"/>
      <c r="F19" s="25"/>
      <c r="G19" s="26"/>
      <c r="H19" s="26"/>
      <c r="I19" s="32"/>
      <c r="J19" s="26"/>
      <c r="K19" s="26"/>
      <c r="L19" s="26"/>
      <c r="M19" s="26"/>
      <c r="N19" s="26"/>
      <c r="O19" s="26"/>
      <c r="P19" s="26"/>
      <c r="Q19" s="26"/>
      <c r="R19" s="26"/>
      <c r="S19" s="26"/>
      <c r="T19" s="26"/>
      <c r="U19" s="26"/>
      <c r="V19" s="26"/>
      <c r="W19" s="26"/>
      <c r="X19" s="26"/>
      <c r="Y19" s="31"/>
      <c r="Z19" s="31"/>
      <c r="AA19" s="31"/>
      <c r="AB19" s="31"/>
      <c r="AC19" s="26"/>
      <c r="AD19" s="26"/>
      <c r="AE19" s="26"/>
      <c r="AF19" s="26"/>
      <c r="AG19" s="26"/>
      <c r="AH19" s="26"/>
      <c r="AI19" s="27"/>
      <c r="AJ19" s="13"/>
      <c r="AK19" s="14"/>
      <c r="AL19" s="14"/>
      <c r="AM19" s="14" t="str">
        <f>IF(J19="","",IFERROR(VLOOKUP(I19 &amp; "|" &amp; J19,_data_!$A$27:$D$76,4,FALSE),""))</f>
        <v/>
      </c>
      <c r="AN19" s="14" t="str">
        <f>IF(J19="","",IFERROR(VLOOKUP(I19 &amp; "|" &amp; J19,_data_!$A$27:$E$76,5,FALSE),""))</f>
        <v/>
      </c>
      <c r="AO19" s="14" t="str">
        <f>IF(J19="","",IFERROR(VLOOKUP(I19 &amp; "|" &amp; J19,_data_!$A$27:$F$76,6,FALSE),""))</f>
        <v/>
      </c>
      <c r="AP19" s="14" t="str">
        <f>IF(J19="","",IFERROR(VLOOKUP(I19 &amp; "|" &amp; J19,_data_!$A$27:$G$76,7,FALSE),""))</f>
        <v/>
      </c>
      <c r="AQ19" s="10"/>
      <c r="AR19" s="13"/>
      <c r="AS19" s="14"/>
      <c r="AT19" s="14"/>
      <c r="AU19" s="14"/>
      <c r="AV19" s="14"/>
      <c r="AW19" s="14"/>
      <c r="AX19"/>
      <c r="AY19"/>
      <c r="AZ19" s="14"/>
      <c r="BA19" s="14"/>
      <c r="BB19" s="14"/>
      <c r="BC19" s="14"/>
      <c r="BD19" s="10"/>
      <c r="BE19"/>
      <c r="BF19"/>
      <c r="BG19"/>
      <c r="BH19"/>
      <c r="BI19"/>
      <c r="BJ19"/>
      <c r="BK19"/>
      <c r="BL19" s="69"/>
      <c r="BM19"/>
      <c r="BN19"/>
      <c r="BO19"/>
      <c r="BP19"/>
      <c r="BQ19"/>
      <c r="BR19"/>
      <c r="BS19" s="13"/>
      <c r="BT19" s="14"/>
      <c r="BU19" s="14"/>
      <c r="BV19" s="14"/>
      <c r="BW19" s="14"/>
      <c r="BX19" s="14"/>
      <c r="BY19" s="14"/>
      <c r="BZ19" s="14"/>
      <c r="CA19" s="14"/>
      <c r="CB19" s="14"/>
      <c r="CC19" s="14"/>
      <c r="CD19" s="10"/>
    </row>
    <row r="20" spans="1:82" ht="15.75" customHeight="1" x14ac:dyDescent="0.25">
      <c r="A20" s="25"/>
      <c r="B20" s="26"/>
      <c r="C20" s="26"/>
      <c r="D20" s="26"/>
      <c r="E20" s="27"/>
      <c r="F20" s="25"/>
      <c r="G20" s="26"/>
      <c r="H20" s="26"/>
      <c r="I20" s="32"/>
      <c r="J20" s="26"/>
      <c r="K20" s="26"/>
      <c r="L20" s="26"/>
      <c r="M20" s="26"/>
      <c r="N20" s="26"/>
      <c r="O20" s="26"/>
      <c r="P20" s="26"/>
      <c r="Q20" s="26"/>
      <c r="R20" s="26"/>
      <c r="S20" s="26"/>
      <c r="T20" s="26"/>
      <c r="U20" s="26"/>
      <c r="V20" s="26"/>
      <c r="W20" s="26"/>
      <c r="X20" s="26"/>
      <c r="Y20" s="31"/>
      <c r="Z20" s="31"/>
      <c r="AA20" s="31"/>
      <c r="AB20" s="31"/>
      <c r="AC20" s="26"/>
      <c r="AD20" s="26"/>
      <c r="AE20" s="26"/>
      <c r="AF20" s="26"/>
      <c r="AG20" s="26"/>
      <c r="AH20" s="26"/>
      <c r="AI20" s="27"/>
      <c r="AJ20" s="13"/>
      <c r="AK20" s="14"/>
      <c r="AL20" s="14"/>
      <c r="AM20" s="14" t="str">
        <f>IF(J20="","",IFERROR(VLOOKUP(I20 &amp; "|" &amp; J20,_data_!$A$27:$D$76,4,FALSE),""))</f>
        <v/>
      </c>
      <c r="AN20" s="14" t="str">
        <f>IF(J20="","",IFERROR(VLOOKUP(I20 &amp; "|" &amp; J20,_data_!$A$27:$E$76,5,FALSE),""))</f>
        <v/>
      </c>
      <c r="AO20" s="14" t="str">
        <f>IF(J20="","",IFERROR(VLOOKUP(I20 &amp; "|" &amp; J20,_data_!$A$27:$F$76,6,FALSE),""))</f>
        <v/>
      </c>
      <c r="AP20" s="14" t="str">
        <f>IF(J20="","",IFERROR(VLOOKUP(I20 &amp; "|" &amp; J20,_data_!$A$27:$G$76,7,FALSE),""))</f>
        <v/>
      </c>
      <c r="AQ20" s="10"/>
      <c r="AR20" s="13"/>
      <c r="AS20" s="14"/>
      <c r="AT20" s="14"/>
      <c r="AU20" s="14"/>
      <c r="AV20" s="14"/>
      <c r="AW20" s="14"/>
      <c r="AX20"/>
      <c r="AY20"/>
      <c r="AZ20" s="14"/>
      <c r="BA20" s="14"/>
      <c r="BB20" s="14"/>
      <c r="BC20" s="14"/>
      <c r="BD20" s="10"/>
      <c r="BE20"/>
      <c r="BF20"/>
      <c r="BG20"/>
      <c r="BH20"/>
      <c r="BI20"/>
      <c r="BJ20"/>
      <c r="BK20"/>
      <c r="BL20" s="69"/>
      <c r="BM20"/>
      <c r="BN20"/>
      <c r="BO20"/>
      <c r="BP20"/>
      <c r="BQ20"/>
      <c r="BR20"/>
      <c r="BS20" s="13"/>
      <c r="BT20" s="14"/>
      <c r="BU20" s="14"/>
      <c r="BV20" s="14"/>
      <c r="BW20" s="14"/>
      <c r="BX20" s="14"/>
      <c r="BY20" s="14"/>
      <c r="BZ20" s="14"/>
      <c r="CA20" s="14"/>
      <c r="CB20" s="14"/>
      <c r="CC20" s="14"/>
      <c r="CD20" s="10"/>
    </row>
    <row r="21" spans="1:82" ht="15.75" customHeight="1" thickBot="1" x14ac:dyDescent="0.3">
      <c r="A21" s="28"/>
      <c r="B21" s="7"/>
      <c r="C21" s="7"/>
      <c r="D21" s="7"/>
      <c r="E21" s="29"/>
      <c r="F21" s="28"/>
      <c r="G21" s="7"/>
      <c r="H21" s="29"/>
      <c r="I21" s="33"/>
      <c r="J21" s="7"/>
      <c r="K21" s="7"/>
      <c r="L21" s="7"/>
      <c r="M21" s="7"/>
      <c r="N21" s="7"/>
      <c r="O21" s="7"/>
      <c r="P21" s="7"/>
      <c r="Q21" s="7"/>
      <c r="R21" s="7"/>
      <c r="S21" s="7"/>
      <c r="T21" s="7"/>
      <c r="U21" s="7"/>
      <c r="V21" s="7"/>
      <c r="W21" s="7"/>
      <c r="X21" s="7"/>
      <c r="Y21" s="8"/>
      <c r="Z21" s="8"/>
      <c r="AA21" s="8"/>
      <c r="AB21" s="8"/>
      <c r="AC21" s="7"/>
      <c r="AD21" s="7"/>
      <c r="AE21" s="7"/>
      <c r="AF21" s="7"/>
      <c r="AG21" s="7"/>
      <c r="AH21" s="7"/>
      <c r="AI21" s="29"/>
      <c r="AJ21" s="16"/>
      <c r="AK21" s="9"/>
      <c r="AL21" s="9"/>
      <c r="AM21" s="9" t="str">
        <f>IF(J21="","",IFERROR(VLOOKUP(I21 &amp; "|" &amp; J21,_data_!$A$27:$D$76,4,FALSE),""))</f>
        <v/>
      </c>
      <c r="AN21" s="9" t="str">
        <f>IF(J21="","",IFERROR(VLOOKUP(I21 &amp; "|" &amp; J21,_data_!$A$27:$E$76,5,FALSE),""))</f>
        <v/>
      </c>
      <c r="AO21" s="9" t="str">
        <f>IF(J21="","",IFERROR(VLOOKUP(I21 &amp; "|" &amp; J21,_data_!$A$27:$F$76,6,FALSE),""))</f>
        <v/>
      </c>
      <c r="AP21" s="9" t="str">
        <f>IF(J21="","",IFERROR(VLOOKUP(I21 &amp; "|" &amp; J21,_data_!$A$27:$G$76,7,FALSE),""))</f>
        <v/>
      </c>
      <c r="AQ21" s="11"/>
      <c r="AR21" s="16"/>
      <c r="AS21" s="9"/>
      <c r="AT21" s="9"/>
      <c r="AU21" s="9"/>
      <c r="AV21" s="9"/>
      <c r="AW21" s="9"/>
      <c r="AX21" s="9"/>
      <c r="AY21" s="9"/>
      <c r="AZ21" s="9"/>
      <c r="BA21" s="9"/>
      <c r="BB21" s="9"/>
      <c r="BC21" s="9"/>
      <c r="BD21" s="11"/>
      <c r="BE21" s="9"/>
      <c r="BF21" s="9"/>
      <c r="BG21" s="9"/>
      <c r="BH21" s="9"/>
      <c r="BI21" s="9"/>
      <c r="BJ21" s="9"/>
      <c r="BK21" s="9"/>
      <c r="BL21" s="70"/>
      <c r="BM21" s="9"/>
      <c r="BN21" s="9"/>
      <c r="BO21" s="9"/>
      <c r="BP21" s="9"/>
      <c r="BQ21" s="9"/>
      <c r="BR21" s="9"/>
      <c r="BS21" s="16"/>
      <c r="BT21" s="9"/>
      <c r="BU21" s="9"/>
      <c r="BV21" s="9"/>
      <c r="BW21" s="9"/>
      <c r="BX21" s="9"/>
      <c r="BY21" s="9"/>
      <c r="BZ21" s="9"/>
      <c r="CA21" s="9"/>
      <c r="CB21" s="9"/>
      <c r="CC21" s="9"/>
      <c r="CD21" s="11"/>
    </row>
  </sheetData>
  <dataValidations count="1">
    <dataValidation type="list" allowBlank="1" showInputMessage="1" showErrorMessage="1" sqref="J2:J21">
      <formula1>INDIRECT(SUBSTITUTE(SUBSTITUTE(SUBSTITUTE(I2,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_data_!$AA$3:$AA$4</xm:f>
          </x14:formula1>
          <xm:sqref>AC2:AC21</xm:sqref>
        </x14:dataValidation>
        <x14:dataValidation type="list" allowBlank="1" showInputMessage="1" showErrorMessage="1">
          <x14:formula1>
            <xm:f>_data_!$Z$3:$Z$4</xm:f>
          </x14:formula1>
          <xm:sqref>AB2:AB21</xm:sqref>
        </x14:dataValidation>
        <x14:dataValidation type="list" allowBlank="1" showInputMessage="1" showErrorMessage="1">
          <x14:formula1>
            <xm:f>_data_!$Y$3:$Y$4</xm:f>
          </x14:formula1>
          <xm:sqref>AA2:AA21</xm:sqref>
        </x14:dataValidation>
        <x14:dataValidation type="list" allowBlank="1" showInputMessage="1" showErrorMessage="1">
          <x14:formula1>
            <xm:f>_data_!$X$3:$X$4</xm:f>
          </x14:formula1>
          <xm:sqref>AK2:AK21</xm:sqref>
        </x14:dataValidation>
        <x14:dataValidation type="list" allowBlank="1" showInputMessage="1" showErrorMessage="1">
          <x14:formula1>
            <xm:f>_data_!$W$3:$W$4</xm:f>
          </x14:formula1>
          <xm:sqref>M2:M21</xm:sqref>
        </x14:dataValidation>
        <x14:dataValidation type="list" allowBlank="1" showInputMessage="1" showErrorMessage="1">
          <x14:formula1>
            <xm:f>_data_!$V$3:$V$4</xm:f>
          </x14:formula1>
          <xm:sqref>N2:U21 Y2:Y21</xm:sqref>
        </x14:dataValidation>
        <x14:dataValidation type="list" allowBlank="1" showInputMessage="1" showErrorMessage="1">
          <x14:formula1>
            <xm:f>_data_!$U$3:$U$76</xm:f>
          </x14:formula1>
          <xm:sqref>BY2:BY21 BS2:BS21</xm:sqref>
        </x14:dataValidation>
        <x14:dataValidation type="list" allowBlank="1" showInputMessage="1" showErrorMessage="1">
          <x14:formula1>
            <xm:f>_data_!$T$3:$T$5</xm:f>
          </x14:formula1>
          <xm:sqref>AT2:AT21 BG2:BG20</xm:sqref>
        </x14:dataValidation>
        <x14:dataValidation type="list" allowBlank="1" showInputMessage="1" showErrorMessage="1">
          <x14:formula1>
            <xm:f>_data_!$N$3:$N$4</xm:f>
          </x14:formula1>
          <xm:sqref>G2:G21</xm:sqref>
        </x14:dataValidation>
        <x14:dataValidation type="list" allowBlank="1" showInputMessage="1" showErrorMessage="1">
          <x14:formula1>
            <xm:f>_data_!$M$3:$M$4</xm:f>
          </x14:formula1>
          <xm:sqref>AE2:AI21</xm:sqref>
        </x14:dataValidation>
        <x14:dataValidation type="list" allowBlank="1" showInputMessage="1" showErrorMessage="1">
          <x14:formula1>
            <xm:f>_data_!$L$3:$L$6</xm:f>
          </x14:formula1>
          <xm:sqref>Z2:Z21</xm:sqref>
        </x14:dataValidation>
        <x14:dataValidation type="list" allowBlank="1" showInputMessage="1" showErrorMessage="1">
          <x14:formula1>
            <xm:f>_data_!$K$3:$K$6</xm:f>
          </x14:formula1>
          <xm:sqref>X2:X21</xm:sqref>
        </x14:dataValidation>
        <x14:dataValidation type="list" allowBlank="1" showInputMessage="1" showErrorMessage="1">
          <x14:formula1>
            <xm:f>_data_!$J$3:$J$5</xm:f>
          </x14:formula1>
          <xm:sqref>W2:W21</xm:sqref>
        </x14:dataValidation>
        <x14:dataValidation type="list" allowBlank="1" showInputMessage="1" showErrorMessage="1">
          <x14:formula1>
            <xm:f>_data_!$I$3:$I$5</xm:f>
          </x14:formula1>
          <xm:sqref>V2:V21</xm:sqref>
        </x14:dataValidation>
        <x14:dataValidation type="list" allowBlank="1" showInputMessage="1" showErrorMessage="1">
          <x14:formula1>
            <xm:f>_data_!$B$10:$B$20</xm:f>
          </x14:formula1>
          <xm:sqref>I2:I21</xm:sqref>
        </x14:dataValidation>
        <x14:dataValidation type="list" allowBlank="1" showInputMessage="1" showErrorMessage="1">
          <x14:formula1>
            <xm:f>_data_!$AB$3:$AB$18</xm:f>
          </x14:formula1>
          <xm:sqref>H2:H21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6"/>
  <sheetViews>
    <sheetView zoomScaleNormal="100" workbookViewId="0">
      <selection activeCell="L7" sqref="L7"/>
    </sheetView>
  </sheetViews>
  <sheetFormatPr baseColWidth="10" defaultRowHeight="13.2" x14ac:dyDescent="0.25"/>
  <cols>
    <col min="2" max="2" width="16.6640625" customWidth="1"/>
    <col min="3" max="3" width="25.88671875" customWidth="1"/>
    <col min="4" max="4" width="11.77734375" customWidth="1"/>
    <col min="5" max="5" width="11.6640625" customWidth="1"/>
    <col min="6" max="6" width="6.5546875" bestFit="1" customWidth="1"/>
    <col min="13" max="13" width="17.88671875" customWidth="1"/>
    <col min="16" max="16" width="16.6640625" customWidth="1"/>
  </cols>
  <sheetData>
    <row r="1" spans="2:28" x14ac:dyDescent="0.25">
      <c r="W1" s="1" t="s">
        <v>38</v>
      </c>
    </row>
    <row r="2" spans="2:28" s="2" customFormat="1" ht="13.8" thickBot="1" x14ac:dyDescent="0.3">
      <c r="B2"/>
      <c r="C2"/>
      <c r="D2"/>
      <c r="E2"/>
      <c r="F2"/>
      <c r="G2"/>
      <c r="H2" s="2" t="s">
        <v>27</v>
      </c>
      <c r="I2" s="2" t="s">
        <v>14</v>
      </c>
      <c r="J2" s="2" t="s">
        <v>15</v>
      </c>
      <c r="K2" s="2" t="s">
        <v>16</v>
      </c>
      <c r="L2" s="2" t="s">
        <v>3</v>
      </c>
      <c r="M2" s="2" t="s">
        <v>28</v>
      </c>
      <c r="N2" s="2" t="s">
        <v>29</v>
      </c>
      <c r="O2" s="2" t="s">
        <v>10</v>
      </c>
      <c r="P2" s="2" t="s">
        <v>9</v>
      </c>
      <c r="Q2" s="2" t="s">
        <v>0</v>
      </c>
      <c r="R2" s="3" t="s">
        <v>11</v>
      </c>
      <c r="S2" s="2" t="s">
        <v>12</v>
      </c>
      <c r="T2" s="2" t="s">
        <v>31</v>
      </c>
      <c r="U2" s="2" t="s">
        <v>19</v>
      </c>
      <c r="V2" s="2" t="s">
        <v>41</v>
      </c>
      <c r="W2" s="2" t="s">
        <v>2</v>
      </c>
      <c r="X2" s="2" t="s">
        <v>42</v>
      </c>
      <c r="Y2" s="2" t="s">
        <v>17</v>
      </c>
      <c r="Z2" s="2" t="s">
        <v>18</v>
      </c>
      <c r="AA2" s="2" t="s">
        <v>4</v>
      </c>
      <c r="AB2" s="3" t="s">
        <v>320</v>
      </c>
    </row>
    <row r="3" spans="2:28" ht="13.8" thickBot="1" x14ac:dyDescent="0.3">
      <c r="H3" s="1"/>
      <c r="I3" s="1" t="s">
        <v>222</v>
      </c>
      <c r="J3" s="1" t="s">
        <v>222</v>
      </c>
      <c r="K3" s="1" t="s">
        <v>222</v>
      </c>
      <c r="L3" s="1" t="s">
        <v>222</v>
      </c>
      <c r="M3" s="1" t="s">
        <v>30</v>
      </c>
      <c r="N3" s="1" t="s">
        <v>338</v>
      </c>
      <c r="O3" s="1" t="s">
        <v>229</v>
      </c>
      <c r="P3" s="1" t="s">
        <v>20</v>
      </c>
      <c r="Q3" s="1" t="s">
        <v>30</v>
      </c>
      <c r="R3" s="1" t="s">
        <v>30</v>
      </c>
      <c r="S3" s="1" t="s">
        <v>20</v>
      </c>
      <c r="T3" s="1" t="s">
        <v>235</v>
      </c>
      <c r="U3">
        <v>1</v>
      </c>
      <c r="V3" s="1" t="s">
        <v>30</v>
      </c>
      <c r="W3" s="1" t="s">
        <v>30</v>
      </c>
      <c r="X3" s="1" t="s">
        <v>30</v>
      </c>
      <c r="Y3" s="1" t="s">
        <v>30</v>
      </c>
      <c r="Z3" s="1" t="s">
        <v>30</v>
      </c>
      <c r="AA3" s="1" t="s">
        <v>30</v>
      </c>
      <c r="AB3" s="22" t="s">
        <v>321</v>
      </c>
    </row>
    <row r="4" spans="2:28" ht="13.8" thickBot="1" x14ac:dyDescent="0.3">
      <c r="H4" s="1"/>
      <c r="I4" s="1" t="s">
        <v>223</v>
      </c>
      <c r="J4" s="1" t="s">
        <v>225</v>
      </c>
      <c r="K4" s="1" t="s">
        <v>227</v>
      </c>
      <c r="L4" s="1" t="s">
        <v>355</v>
      </c>
      <c r="M4" s="1" t="s">
        <v>20</v>
      </c>
      <c r="N4" s="1" t="s">
        <v>339</v>
      </c>
      <c r="O4" s="1" t="s">
        <v>230</v>
      </c>
      <c r="P4" s="1" t="s">
        <v>30</v>
      </c>
      <c r="Q4" s="1" t="s">
        <v>20</v>
      </c>
      <c r="R4" s="1" t="s">
        <v>20</v>
      </c>
      <c r="S4" s="1" t="s">
        <v>30</v>
      </c>
      <c r="T4" s="1" t="s">
        <v>236</v>
      </c>
      <c r="U4">
        <v>2</v>
      </c>
      <c r="V4" s="1" t="s">
        <v>20</v>
      </c>
      <c r="W4" s="1" t="s">
        <v>20</v>
      </c>
      <c r="X4" s="1" t="s">
        <v>20</v>
      </c>
      <c r="Y4" s="1" t="s">
        <v>20</v>
      </c>
      <c r="Z4" s="1" t="s">
        <v>20</v>
      </c>
      <c r="AA4" s="1" t="s">
        <v>20</v>
      </c>
      <c r="AB4" s="22" t="s">
        <v>322</v>
      </c>
    </row>
    <row r="5" spans="2:28" ht="13.8" thickBot="1" x14ac:dyDescent="0.3">
      <c r="I5" s="1" t="s">
        <v>224</v>
      </c>
      <c r="J5" s="1" t="s">
        <v>226</v>
      </c>
      <c r="K5" s="1" t="s">
        <v>223</v>
      </c>
      <c r="L5" s="1" t="s">
        <v>356</v>
      </c>
      <c r="O5" s="1" t="s">
        <v>231</v>
      </c>
      <c r="T5" s="1" t="s">
        <v>237</v>
      </c>
      <c r="U5">
        <v>3</v>
      </c>
      <c r="AB5" s="22" t="s">
        <v>323</v>
      </c>
    </row>
    <row r="6" spans="2:28" ht="13.8" thickBot="1" x14ac:dyDescent="0.3">
      <c r="K6" s="1" t="s">
        <v>228</v>
      </c>
      <c r="L6" s="1" t="s">
        <v>357</v>
      </c>
      <c r="O6" s="1" t="s">
        <v>232</v>
      </c>
      <c r="U6">
        <v>4</v>
      </c>
      <c r="AB6" s="22" t="s">
        <v>324</v>
      </c>
    </row>
    <row r="7" spans="2:28" ht="13.8" thickBot="1" x14ac:dyDescent="0.3">
      <c r="O7" s="1" t="s">
        <v>233</v>
      </c>
      <c r="U7">
        <v>5</v>
      </c>
      <c r="AB7" s="22" t="s">
        <v>325</v>
      </c>
    </row>
    <row r="8" spans="2:28" ht="13.8" thickBot="1" x14ac:dyDescent="0.3">
      <c r="O8" s="1" t="s">
        <v>234</v>
      </c>
      <c r="U8">
        <v>6</v>
      </c>
      <c r="AB8" s="23" t="s">
        <v>326</v>
      </c>
    </row>
    <row r="9" spans="2:28" ht="13.8" thickBot="1" x14ac:dyDescent="0.3">
      <c r="B9" s="2" t="s">
        <v>1</v>
      </c>
      <c r="C9" s="2"/>
      <c r="D9" s="2"/>
      <c r="E9" s="2"/>
      <c r="F9" s="2"/>
      <c r="G9" s="2"/>
      <c r="U9">
        <v>7</v>
      </c>
      <c r="AB9" s="22" t="s">
        <v>327</v>
      </c>
    </row>
    <row r="10" spans="2:28" ht="13.8" thickBot="1" x14ac:dyDescent="0.3">
      <c r="B10" s="12" t="s">
        <v>174</v>
      </c>
      <c r="C10" s="12" t="s">
        <v>21</v>
      </c>
      <c r="D10" s="1" t="s">
        <v>200</v>
      </c>
      <c r="E10" s="1" t="s">
        <v>199</v>
      </c>
      <c r="U10">
        <v>8</v>
      </c>
      <c r="AB10" s="22" t="s">
        <v>328</v>
      </c>
    </row>
    <row r="11" spans="2:28" ht="13.8" thickBot="1" x14ac:dyDescent="0.3">
      <c r="B11" s="12" t="s">
        <v>178</v>
      </c>
      <c r="C11" s="12" t="s">
        <v>23</v>
      </c>
      <c r="D11" s="1" t="s">
        <v>208</v>
      </c>
      <c r="E11" s="1" t="s">
        <v>209</v>
      </c>
      <c r="F11" s="1" t="s">
        <v>210</v>
      </c>
      <c r="G11" s="1" t="s">
        <v>211</v>
      </c>
      <c r="U11">
        <v>9</v>
      </c>
      <c r="AB11" s="22" t="s">
        <v>329</v>
      </c>
    </row>
    <row r="12" spans="2:28" ht="13.8" thickBot="1" x14ac:dyDescent="0.3">
      <c r="B12" s="12" t="s">
        <v>175</v>
      </c>
      <c r="C12" s="12" t="s">
        <v>24</v>
      </c>
      <c r="D12" s="1" t="s">
        <v>176</v>
      </c>
      <c r="E12" s="1" t="s">
        <v>177</v>
      </c>
      <c r="F12" s="1" t="s">
        <v>342</v>
      </c>
      <c r="U12">
        <v>10</v>
      </c>
      <c r="AB12" s="22" t="s">
        <v>330</v>
      </c>
    </row>
    <row r="13" spans="2:28" ht="13.8" thickBot="1" x14ac:dyDescent="0.3">
      <c r="B13" s="12" t="s">
        <v>179</v>
      </c>
      <c r="C13" s="12" t="s">
        <v>25</v>
      </c>
      <c r="D13" s="1" t="s">
        <v>190</v>
      </c>
      <c r="E13" s="1" t="s">
        <v>191</v>
      </c>
      <c r="F13" s="1" t="s">
        <v>192</v>
      </c>
      <c r="G13" s="1" t="s">
        <v>193</v>
      </c>
      <c r="H13" s="1" t="s">
        <v>194</v>
      </c>
      <c r="I13" s="1" t="s">
        <v>195</v>
      </c>
      <c r="J13" s="1" t="s">
        <v>196</v>
      </c>
      <c r="K13" s="1" t="s">
        <v>197</v>
      </c>
      <c r="L13" s="1" t="s">
        <v>198</v>
      </c>
      <c r="U13">
        <v>11</v>
      </c>
      <c r="AB13" s="22" t="s">
        <v>331</v>
      </c>
    </row>
    <row r="14" spans="2:28" ht="13.8" thickBot="1" x14ac:dyDescent="0.3">
      <c r="B14" s="12" t="s">
        <v>180</v>
      </c>
      <c r="C14" s="12" t="s">
        <v>26</v>
      </c>
      <c r="D14" s="75" t="s">
        <v>187</v>
      </c>
      <c r="E14" s="75" t="s">
        <v>188</v>
      </c>
      <c r="F14" s="75" t="s">
        <v>189</v>
      </c>
      <c r="G14" s="75" t="s">
        <v>190</v>
      </c>
      <c r="H14" s="75" t="s">
        <v>191</v>
      </c>
      <c r="I14" s="75" t="s">
        <v>192</v>
      </c>
      <c r="J14" s="75" t="s">
        <v>193</v>
      </c>
      <c r="K14" s="75" t="s">
        <v>194</v>
      </c>
      <c r="L14" s="75" t="s">
        <v>195</v>
      </c>
      <c r="U14">
        <v>12</v>
      </c>
      <c r="AB14" s="22" t="s">
        <v>332</v>
      </c>
    </row>
    <row r="15" spans="2:28" ht="13.8" thickBot="1" x14ac:dyDescent="0.3">
      <c r="B15" s="12" t="s">
        <v>181</v>
      </c>
      <c r="C15" s="12" t="s">
        <v>155</v>
      </c>
      <c r="U15">
        <v>13</v>
      </c>
      <c r="AB15" s="22" t="s">
        <v>333</v>
      </c>
    </row>
    <row r="16" spans="2:28" ht="13.8" thickBot="1" x14ac:dyDescent="0.3">
      <c r="B16" s="1" t="s">
        <v>182</v>
      </c>
      <c r="C16" s="1" t="s">
        <v>156</v>
      </c>
      <c r="D16" s="74" t="s">
        <v>201</v>
      </c>
      <c r="E16" s="74" t="s">
        <v>176</v>
      </c>
      <c r="F16" s="74" t="s">
        <v>177</v>
      </c>
      <c r="U16">
        <v>14</v>
      </c>
      <c r="AB16" s="22" t="s">
        <v>334</v>
      </c>
    </row>
    <row r="17" spans="1:28" ht="13.8" thickBot="1" x14ac:dyDescent="0.3">
      <c r="B17" s="1" t="s">
        <v>183</v>
      </c>
      <c r="C17" s="1" t="s">
        <v>159</v>
      </c>
      <c r="D17" s="74" t="s">
        <v>201</v>
      </c>
      <c r="E17" s="74" t="s">
        <v>176</v>
      </c>
      <c r="F17" s="74" t="s">
        <v>177</v>
      </c>
      <c r="G17" s="74" t="s">
        <v>212</v>
      </c>
      <c r="H17" s="74" t="s">
        <v>213</v>
      </c>
      <c r="I17" s="74" t="s">
        <v>214</v>
      </c>
      <c r="J17" s="74" t="s">
        <v>215</v>
      </c>
      <c r="K17" s="74" t="s">
        <v>216</v>
      </c>
      <c r="L17" s="74" t="s">
        <v>217</v>
      </c>
      <c r="U17">
        <v>15</v>
      </c>
      <c r="AB17" s="22" t="s">
        <v>335</v>
      </c>
    </row>
    <row r="18" spans="1:28" ht="13.8" thickBot="1" x14ac:dyDescent="0.3">
      <c r="B18" s="1" t="s">
        <v>184</v>
      </c>
      <c r="C18" s="1" t="s">
        <v>161</v>
      </c>
      <c r="D18" s="1" t="s">
        <v>202</v>
      </c>
      <c r="E18" s="1" t="s">
        <v>203</v>
      </c>
      <c r="F18" s="1" t="s">
        <v>204</v>
      </c>
      <c r="G18" s="1" t="s">
        <v>205</v>
      </c>
      <c r="H18" s="1" t="s">
        <v>206</v>
      </c>
      <c r="I18" s="1" t="s">
        <v>207</v>
      </c>
      <c r="U18">
        <v>16</v>
      </c>
      <c r="AB18" s="22" t="s">
        <v>336</v>
      </c>
    </row>
    <row r="19" spans="1:28" x14ac:dyDescent="0.25">
      <c r="B19" s="1" t="s">
        <v>185</v>
      </c>
      <c r="C19" s="1" t="s">
        <v>166</v>
      </c>
      <c r="D19" s="74" t="s">
        <v>218</v>
      </c>
      <c r="E19" s="74" t="s">
        <v>219</v>
      </c>
      <c r="F19" s="74" t="s">
        <v>220</v>
      </c>
      <c r="G19" s="74" t="s">
        <v>221</v>
      </c>
      <c r="U19">
        <v>17</v>
      </c>
    </row>
    <row r="20" spans="1:28" x14ac:dyDescent="0.25">
      <c r="B20" s="76" t="s">
        <v>186</v>
      </c>
      <c r="C20" s="76" t="s">
        <v>340</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13</v>
      </c>
      <c r="C26" s="2" t="s">
        <v>1</v>
      </c>
      <c r="D26" s="2" t="s">
        <v>5</v>
      </c>
      <c r="E26" s="2" t="s">
        <v>6</v>
      </c>
      <c r="F26" s="2" t="s">
        <v>7</v>
      </c>
      <c r="G26" s="2" t="s">
        <v>8</v>
      </c>
      <c r="U26">
        <v>24</v>
      </c>
    </row>
    <row r="27" spans="1:28" x14ac:dyDescent="0.25">
      <c r="A27" t="str">
        <f>B27 &amp; "|" &amp; C27</f>
        <v>Dry Van|48 ft</v>
      </c>
      <c r="B27" s="12" t="s">
        <v>174</v>
      </c>
      <c r="C27" s="1" t="s">
        <v>200</v>
      </c>
      <c r="D27" s="1" t="s">
        <v>46</v>
      </c>
      <c r="E27" s="1" t="s">
        <v>44</v>
      </c>
      <c r="F27" s="1" t="s">
        <v>50</v>
      </c>
      <c r="G27" s="1" t="s">
        <v>51</v>
      </c>
      <c r="U27">
        <v>25</v>
      </c>
    </row>
    <row r="28" spans="1:28" x14ac:dyDescent="0.25">
      <c r="A28" t="str">
        <f t="shared" ref="A28:A76" si="0">B28 &amp; "|" &amp; C28</f>
        <v>Dry Van|53 ft</v>
      </c>
      <c r="B28" s="12" t="s">
        <v>174</v>
      </c>
      <c r="C28" s="1" t="s">
        <v>199</v>
      </c>
      <c r="D28" s="1" t="s">
        <v>46</v>
      </c>
      <c r="E28" s="1" t="s">
        <v>45</v>
      </c>
      <c r="F28" s="1" t="s">
        <v>50</v>
      </c>
      <c r="G28" s="1" t="s">
        <v>51</v>
      </c>
      <c r="U28">
        <v>26</v>
      </c>
    </row>
    <row r="29" spans="1:28" x14ac:dyDescent="0.25">
      <c r="A29" t="str">
        <f t="shared" si="0"/>
        <v>Flatbed|Legal flatbed</v>
      </c>
      <c r="B29" s="12" t="s">
        <v>178</v>
      </c>
      <c r="C29" s="1" t="s">
        <v>208</v>
      </c>
      <c r="D29" s="1" t="s">
        <v>47</v>
      </c>
      <c r="E29" s="1" t="s">
        <v>44</v>
      </c>
      <c r="F29" s="1" t="s">
        <v>50</v>
      </c>
      <c r="G29" s="1" t="s">
        <v>50</v>
      </c>
      <c r="U29">
        <v>27</v>
      </c>
    </row>
    <row r="30" spans="1:28" x14ac:dyDescent="0.25">
      <c r="A30" t="str">
        <f t="shared" si="0"/>
        <v>Flatbed|Legal single drop deck(Step deck)</v>
      </c>
      <c r="B30" s="12" t="s">
        <v>178</v>
      </c>
      <c r="C30" s="1" t="s">
        <v>209</v>
      </c>
      <c r="D30" s="1" t="s">
        <v>47</v>
      </c>
      <c r="E30" s="1" t="s">
        <v>45</v>
      </c>
      <c r="F30" s="1" t="s">
        <v>50</v>
      </c>
      <c r="G30" s="1" t="s">
        <v>52</v>
      </c>
      <c r="U30">
        <v>28</v>
      </c>
    </row>
    <row r="31" spans="1:28" x14ac:dyDescent="0.25">
      <c r="A31" t="str">
        <f t="shared" si="0"/>
        <v>Flatbed|Legal double drop deck</v>
      </c>
      <c r="B31" s="12" t="s">
        <v>178</v>
      </c>
      <c r="C31" s="1" t="s">
        <v>210</v>
      </c>
      <c r="D31" s="1" t="s">
        <v>46</v>
      </c>
      <c r="E31" s="1" t="s">
        <v>44</v>
      </c>
      <c r="F31" s="1" t="s">
        <v>50</v>
      </c>
      <c r="G31" s="1" t="s">
        <v>53</v>
      </c>
      <c r="U31">
        <v>29</v>
      </c>
    </row>
    <row r="32" spans="1:28" x14ac:dyDescent="0.25">
      <c r="A32" t="str">
        <f t="shared" si="0"/>
        <v>Flatbed|Legal double drop detachable(Lowboy)</v>
      </c>
      <c r="B32" s="12" t="s">
        <v>178</v>
      </c>
      <c r="C32" s="1" t="s">
        <v>211</v>
      </c>
      <c r="D32" s="1" t="s">
        <v>48</v>
      </c>
      <c r="E32" s="1" t="s">
        <v>44</v>
      </c>
      <c r="F32" s="1" t="s">
        <v>50</v>
      </c>
      <c r="G32" s="1" t="s">
        <v>54</v>
      </c>
      <c r="U32">
        <v>30</v>
      </c>
    </row>
    <row r="33" spans="1:21" x14ac:dyDescent="0.25">
      <c r="A33" t="str">
        <f t="shared" si="0"/>
        <v>Reefer|Fresh</v>
      </c>
      <c r="B33" s="12" t="s">
        <v>175</v>
      </c>
      <c r="C33" s="1" t="s">
        <v>176</v>
      </c>
      <c r="D33" s="1" t="s">
        <v>48</v>
      </c>
      <c r="E33" s="1" t="s">
        <v>45</v>
      </c>
      <c r="F33" s="1" t="s">
        <v>50</v>
      </c>
      <c r="G33" s="1" t="s">
        <v>51</v>
      </c>
      <c r="U33">
        <v>31</v>
      </c>
    </row>
    <row r="34" spans="1:21" x14ac:dyDescent="0.25">
      <c r="A34" t="str">
        <f t="shared" si="0"/>
        <v>Reefer|Frozen</v>
      </c>
      <c r="B34" s="12" t="s">
        <v>175</v>
      </c>
      <c r="C34" s="1" t="s">
        <v>177</v>
      </c>
      <c r="D34" s="1" t="s">
        <v>48</v>
      </c>
      <c r="E34" s="1" t="s">
        <v>45</v>
      </c>
      <c r="F34" s="1" t="s">
        <v>50</v>
      </c>
      <c r="G34" s="1" t="s">
        <v>51</v>
      </c>
      <c r="U34">
        <v>32</v>
      </c>
    </row>
    <row r="35" spans="1:21" x14ac:dyDescent="0.25">
      <c r="A35" t="str">
        <f t="shared" si="0"/>
        <v>Reefer|Temperature controlled</v>
      </c>
      <c r="B35" s="12" t="s">
        <v>175</v>
      </c>
      <c r="C35" s="1" t="s">
        <v>342</v>
      </c>
      <c r="D35" s="1" t="s">
        <v>48</v>
      </c>
      <c r="E35" s="1" t="s">
        <v>45</v>
      </c>
      <c r="F35" s="1" t="s">
        <v>50</v>
      </c>
      <c r="G35" s="1" t="s">
        <v>51</v>
      </c>
      <c r="U35">
        <v>33</v>
      </c>
    </row>
    <row r="36" spans="1:21" x14ac:dyDescent="0.25">
      <c r="A36" t="str">
        <f t="shared" si="0"/>
        <v>Rabon|16-20ft Dry</v>
      </c>
      <c r="B36" s="12" t="s">
        <v>179</v>
      </c>
      <c r="C36" s="1" t="s">
        <v>190</v>
      </c>
      <c r="D36" s="6" t="s">
        <v>146</v>
      </c>
      <c r="E36" s="6" t="s">
        <v>149</v>
      </c>
      <c r="F36" s="6" t="s">
        <v>150</v>
      </c>
      <c r="G36" s="6" t="s">
        <v>151</v>
      </c>
      <c r="U36">
        <v>34</v>
      </c>
    </row>
    <row r="37" spans="1:21" x14ac:dyDescent="0.25">
      <c r="A37" t="str">
        <f t="shared" si="0"/>
        <v>Rabon|16-20ft Fresh</v>
      </c>
      <c r="B37" s="12" t="s">
        <v>179</v>
      </c>
      <c r="C37" s="1" t="s">
        <v>191</v>
      </c>
      <c r="D37" s="6" t="s">
        <v>146</v>
      </c>
      <c r="E37" s="6" t="s">
        <v>149</v>
      </c>
      <c r="F37" s="6" t="s">
        <v>150</v>
      </c>
      <c r="G37" s="6" t="s">
        <v>151</v>
      </c>
      <c r="U37">
        <v>35</v>
      </c>
    </row>
    <row r="38" spans="1:21" x14ac:dyDescent="0.25">
      <c r="A38" t="str">
        <f t="shared" si="0"/>
        <v>Rabon|16-20ft Frozen</v>
      </c>
      <c r="B38" s="12" t="s">
        <v>179</v>
      </c>
      <c r="C38" s="1" t="s">
        <v>192</v>
      </c>
      <c r="D38" s="6" t="s">
        <v>146</v>
      </c>
      <c r="E38" s="6" t="s">
        <v>149</v>
      </c>
      <c r="F38" s="6" t="s">
        <v>150</v>
      </c>
      <c r="G38" s="6" t="s">
        <v>151</v>
      </c>
      <c r="U38">
        <v>36</v>
      </c>
    </row>
    <row r="39" spans="1:21" x14ac:dyDescent="0.25">
      <c r="A39" t="str">
        <f t="shared" si="0"/>
        <v>Rabon|22-26ft Dry</v>
      </c>
      <c r="B39" s="12" t="s">
        <v>179</v>
      </c>
      <c r="C39" s="1" t="s">
        <v>193</v>
      </c>
      <c r="D39" s="6" t="s">
        <v>147</v>
      </c>
      <c r="E39" s="6" t="s">
        <v>55</v>
      </c>
      <c r="F39" s="6" t="s">
        <v>150</v>
      </c>
      <c r="G39" s="6" t="s">
        <v>151</v>
      </c>
      <c r="U39">
        <v>37</v>
      </c>
    </row>
    <row r="40" spans="1:21" x14ac:dyDescent="0.25">
      <c r="A40" t="str">
        <f t="shared" si="0"/>
        <v>Rabon|22-26ft Fresh</v>
      </c>
      <c r="B40" s="12" t="s">
        <v>179</v>
      </c>
      <c r="C40" s="1" t="s">
        <v>194</v>
      </c>
      <c r="D40" s="6" t="s">
        <v>147</v>
      </c>
      <c r="E40" s="6" t="s">
        <v>55</v>
      </c>
      <c r="F40" s="6" t="s">
        <v>150</v>
      </c>
      <c r="G40" s="6" t="s">
        <v>151</v>
      </c>
      <c r="U40">
        <v>38</v>
      </c>
    </row>
    <row r="41" spans="1:21" x14ac:dyDescent="0.25">
      <c r="A41" t="str">
        <f t="shared" si="0"/>
        <v>Rabon|22-26ft Frozen</v>
      </c>
      <c r="B41" s="12" t="s">
        <v>179</v>
      </c>
      <c r="C41" s="1" t="s">
        <v>195</v>
      </c>
      <c r="D41" s="6" t="s">
        <v>147</v>
      </c>
      <c r="E41" s="6" t="s">
        <v>55</v>
      </c>
      <c r="F41" s="6" t="s">
        <v>150</v>
      </c>
      <c r="G41" s="6" t="s">
        <v>151</v>
      </c>
      <c r="U41">
        <v>39</v>
      </c>
    </row>
    <row r="42" spans="1:21" x14ac:dyDescent="0.25">
      <c r="A42" t="str">
        <f t="shared" si="0"/>
        <v>Rabon|26-30ft Dry</v>
      </c>
      <c r="B42" s="12" t="s">
        <v>179</v>
      </c>
      <c r="C42" s="1" t="s">
        <v>196</v>
      </c>
      <c r="D42" s="6" t="s">
        <v>148</v>
      </c>
      <c r="E42" s="6" t="s">
        <v>152</v>
      </c>
      <c r="F42" s="6" t="s">
        <v>150</v>
      </c>
      <c r="G42" s="6" t="s">
        <v>151</v>
      </c>
      <c r="U42">
        <v>40</v>
      </c>
    </row>
    <row r="43" spans="1:21" x14ac:dyDescent="0.25">
      <c r="A43" t="str">
        <f t="shared" si="0"/>
        <v>Rabon|26-30ft Fresh</v>
      </c>
      <c r="B43" s="12" t="s">
        <v>179</v>
      </c>
      <c r="C43" s="1" t="s">
        <v>197</v>
      </c>
      <c r="D43" s="6" t="s">
        <v>148</v>
      </c>
      <c r="E43" s="6" t="s">
        <v>152</v>
      </c>
      <c r="F43" s="6" t="s">
        <v>150</v>
      </c>
      <c r="G43" s="6" t="s">
        <v>151</v>
      </c>
      <c r="U43">
        <v>41</v>
      </c>
    </row>
    <row r="44" spans="1:21" x14ac:dyDescent="0.25">
      <c r="A44" t="str">
        <f t="shared" si="0"/>
        <v>Rabon|26-30ft Frozen</v>
      </c>
      <c r="B44" s="12" t="s">
        <v>179</v>
      </c>
      <c r="C44" s="1" t="s">
        <v>198</v>
      </c>
      <c r="D44" s="6" t="s">
        <v>148</v>
      </c>
      <c r="E44" s="6" t="s">
        <v>152</v>
      </c>
      <c r="F44" s="6" t="s">
        <v>150</v>
      </c>
      <c r="G44" s="6" t="s">
        <v>151</v>
      </c>
      <c r="U44">
        <v>42</v>
      </c>
    </row>
    <row r="45" spans="1:21" x14ac:dyDescent="0.25">
      <c r="A45" t="str">
        <f t="shared" si="0"/>
        <v>Torton|10-14ft Dry</v>
      </c>
      <c r="B45" s="12" t="s">
        <v>180</v>
      </c>
      <c r="C45" s="75" t="s">
        <v>187</v>
      </c>
      <c r="D45" s="6" t="s">
        <v>153</v>
      </c>
      <c r="E45" s="6" t="s">
        <v>54</v>
      </c>
      <c r="F45" s="6" t="s">
        <v>150</v>
      </c>
      <c r="G45" s="6" t="s">
        <v>151</v>
      </c>
      <c r="U45">
        <v>43</v>
      </c>
    </row>
    <row r="46" spans="1:21" x14ac:dyDescent="0.25">
      <c r="A46" t="str">
        <f t="shared" si="0"/>
        <v>Torton|10-14ft Fresh</v>
      </c>
      <c r="B46" s="12" t="s">
        <v>180</v>
      </c>
      <c r="C46" s="75" t="s">
        <v>188</v>
      </c>
      <c r="D46" s="6" t="s">
        <v>153</v>
      </c>
      <c r="E46" s="6" t="s">
        <v>54</v>
      </c>
      <c r="F46" s="6" t="s">
        <v>150</v>
      </c>
      <c r="G46" s="6" t="s">
        <v>151</v>
      </c>
      <c r="U46">
        <v>44</v>
      </c>
    </row>
    <row r="47" spans="1:21" x14ac:dyDescent="0.25">
      <c r="A47" t="str">
        <f t="shared" si="0"/>
        <v>Torton|10-14ft Frozen</v>
      </c>
      <c r="B47" s="12" t="s">
        <v>180</v>
      </c>
      <c r="C47" s="75" t="s">
        <v>189</v>
      </c>
      <c r="D47" s="6" t="s">
        <v>153</v>
      </c>
      <c r="E47" s="6" t="s">
        <v>54</v>
      </c>
      <c r="F47" s="6" t="s">
        <v>150</v>
      </c>
      <c r="G47" s="6" t="s">
        <v>151</v>
      </c>
      <c r="U47">
        <v>45</v>
      </c>
    </row>
    <row r="48" spans="1:21" x14ac:dyDescent="0.25">
      <c r="A48" t="str">
        <f t="shared" si="0"/>
        <v>Torton|16-20ft Dry</v>
      </c>
      <c r="B48" s="12" t="s">
        <v>180</v>
      </c>
      <c r="C48" s="75" t="s">
        <v>190</v>
      </c>
      <c r="D48" s="6" t="s">
        <v>154</v>
      </c>
      <c r="E48" s="6" t="s">
        <v>149</v>
      </c>
      <c r="F48" s="6" t="s">
        <v>150</v>
      </c>
      <c r="G48" s="6" t="s">
        <v>151</v>
      </c>
      <c r="U48">
        <v>46</v>
      </c>
    </row>
    <row r="49" spans="1:21" x14ac:dyDescent="0.25">
      <c r="A49" t="str">
        <f t="shared" si="0"/>
        <v>Torton|16-20ft Fresh</v>
      </c>
      <c r="B49" s="12" t="s">
        <v>180</v>
      </c>
      <c r="C49" s="75" t="s">
        <v>191</v>
      </c>
      <c r="D49" s="6" t="s">
        <v>154</v>
      </c>
      <c r="E49" s="6" t="s">
        <v>149</v>
      </c>
      <c r="F49" s="6" t="s">
        <v>150</v>
      </c>
      <c r="G49" s="6" t="s">
        <v>151</v>
      </c>
      <c r="U49">
        <v>47</v>
      </c>
    </row>
    <row r="50" spans="1:21" x14ac:dyDescent="0.25">
      <c r="A50" t="str">
        <f t="shared" si="0"/>
        <v>Torton|16-20ft Frozen</v>
      </c>
      <c r="B50" s="12" t="s">
        <v>180</v>
      </c>
      <c r="C50" s="75" t="s">
        <v>192</v>
      </c>
      <c r="D50" s="6" t="s">
        <v>154</v>
      </c>
      <c r="E50" s="6" t="s">
        <v>149</v>
      </c>
      <c r="F50" s="6" t="s">
        <v>150</v>
      </c>
      <c r="G50" s="6" t="s">
        <v>151</v>
      </c>
      <c r="U50">
        <v>48</v>
      </c>
    </row>
    <row r="51" spans="1:21" x14ac:dyDescent="0.25">
      <c r="A51" t="str">
        <f t="shared" si="0"/>
        <v>Torton|22-26ft Dry</v>
      </c>
      <c r="B51" s="12" t="s">
        <v>180</v>
      </c>
      <c r="C51" s="75" t="s">
        <v>193</v>
      </c>
      <c r="D51" s="6" t="s">
        <v>146</v>
      </c>
      <c r="E51" s="6" t="s">
        <v>55</v>
      </c>
      <c r="F51" s="6" t="s">
        <v>150</v>
      </c>
      <c r="G51" s="6" t="s">
        <v>151</v>
      </c>
      <c r="U51">
        <v>49</v>
      </c>
    </row>
    <row r="52" spans="1:21" x14ac:dyDescent="0.25">
      <c r="A52" t="str">
        <f t="shared" si="0"/>
        <v>Torton|22-26ft Fresh</v>
      </c>
      <c r="B52" s="12" t="s">
        <v>180</v>
      </c>
      <c r="C52" s="75" t="s">
        <v>194</v>
      </c>
      <c r="D52" s="6" t="s">
        <v>146</v>
      </c>
      <c r="E52" s="6" t="s">
        <v>55</v>
      </c>
      <c r="F52" s="6" t="s">
        <v>150</v>
      </c>
      <c r="G52" s="6" t="s">
        <v>151</v>
      </c>
      <c r="U52">
        <v>50</v>
      </c>
    </row>
    <row r="53" spans="1:21" x14ac:dyDescent="0.25">
      <c r="A53" t="str">
        <f t="shared" si="0"/>
        <v>Torton|22-26ft Frozen</v>
      </c>
      <c r="B53" s="12" t="s">
        <v>180</v>
      </c>
      <c r="C53" s="75" t="s">
        <v>195</v>
      </c>
      <c r="D53" s="6" t="s">
        <v>146</v>
      </c>
      <c r="E53" s="6" t="s">
        <v>55</v>
      </c>
      <c r="F53" s="6" t="s">
        <v>150</v>
      </c>
      <c r="G53" s="6" t="s">
        <v>151</v>
      </c>
      <c r="U53">
        <v>51</v>
      </c>
    </row>
    <row r="54" spans="1:21" x14ac:dyDescent="0.25">
      <c r="A54" t="str">
        <f t="shared" si="0"/>
        <v>To be defined|</v>
      </c>
      <c r="B54" s="12" t="s">
        <v>181</v>
      </c>
      <c r="U54">
        <v>52</v>
      </c>
    </row>
    <row r="55" spans="1:21" x14ac:dyDescent="0.25">
      <c r="A55" t="str">
        <f t="shared" si="0"/>
        <v>Container Chassis|Dry</v>
      </c>
      <c r="B55" s="1" t="s">
        <v>182</v>
      </c>
      <c r="C55" s="74" t="s">
        <v>201</v>
      </c>
      <c r="D55" s="6" t="s">
        <v>48</v>
      </c>
      <c r="E55" s="6" t="s">
        <v>157</v>
      </c>
      <c r="F55" s="6" t="s">
        <v>158</v>
      </c>
      <c r="G55" s="6" t="s">
        <v>51</v>
      </c>
      <c r="U55">
        <v>53</v>
      </c>
    </row>
    <row r="56" spans="1:21" x14ac:dyDescent="0.25">
      <c r="A56" t="str">
        <f t="shared" si="0"/>
        <v>Container Chassis|Fresh</v>
      </c>
      <c r="B56" s="1" t="s">
        <v>182</v>
      </c>
      <c r="C56" s="74" t="s">
        <v>176</v>
      </c>
      <c r="D56" s="6" t="s">
        <v>48</v>
      </c>
      <c r="E56" s="6" t="s">
        <v>157</v>
      </c>
      <c r="F56" s="6" t="s">
        <v>158</v>
      </c>
      <c r="G56" s="6" t="s">
        <v>51</v>
      </c>
      <c r="U56">
        <v>54</v>
      </c>
    </row>
    <row r="57" spans="1:21" x14ac:dyDescent="0.25">
      <c r="A57" t="str">
        <f t="shared" si="0"/>
        <v>Container Chassis|Frozen</v>
      </c>
      <c r="B57" s="1" t="s">
        <v>182</v>
      </c>
      <c r="C57" s="74" t="s">
        <v>177</v>
      </c>
      <c r="D57" s="6" t="s">
        <v>48</v>
      </c>
      <c r="E57" s="6" t="s">
        <v>157</v>
      </c>
      <c r="F57" s="6" t="s">
        <v>158</v>
      </c>
      <c r="G57" s="6" t="s">
        <v>51</v>
      </c>
      <c r="U57">
        <v>55</v>
      </c>
    </row>
    <row r="58" spans="1:21" x14ac:dyDescent="0.25">
      <c r="A58" t="str">
        <f t="shared" si="0"/>
        <v>Full|Dry</v>
      </c>
      <c r="B58" s="1" t="s">
        <v>183</v>
      </c>
      <c r="C58" s="74" t="s">
        <v>201</v>
      </c>
      <c r="D58" s="6" t="s">
        <v>47</v>
      </c>
      <c r="E58" s="6" t="s">
        <v>160</v>
      </c>
      <c r="F58" s="6" t="s">
        <v>158</v>
      </c>
      <c r="G58" s="6" t="s">
        <v>51</v>
      </c>
      <c r="U58">
        <v>56</v>
      </c>
    </row>
    <row r="59" spans="1:21" x14ac:dyDescent="0.25">
      <c r="A59" t="str">
        <f t="shared" si="0"/>
        <v>Full|Fresh</v>
      </c>
      <c r="B59" s="1" t="s">
        <v>183</v>
      </c>
      <c r="C59" s="74" t="s">
        <v>176</v>
      </c>
      <c r="D59" s="6" t="s">
        <v>47</v>
      </c>
      <c r="E59" s="6" t="s">
        <v>160</v>
      </c>
      <c r="F59" s="6" t="s">
        <v>158</v>
      </c>
      <c r="G59" s="6" t="s">
        <v>51</v>
      </c>
      <c r="U59">
        <v>57</v>
      </c>
    </row>
    <row r="60" spans="1:21" x14ac:dyDescent="0.25">
      <c r="A60" t="str">
        <f t="shared" si="0"/>
        <v>Full|Frozen</v>
      </c>
      <c r="B60" s="1" t="s">
        <v>183</v>
      </c>
      <c r="C60" s="74" t="s">
        <v>177</v>
      </c>
      <c r="D60" s="6" t="s">
        <v>47</v>
      </c>
      <c r="E60" s="6" t="s">
        <v>160</v>
      </c>
      <c r="F60" s="6" t="s">
        <v>158</v>
      </c>
      <c r="G60" s="6" t="s">
        <v>51</v>
      </c>
      <c r="U60">
        <v>58</v>
      </c>
    </row>
    <row r="61" spans="1:21" x14ac:dyDescent="0.25">
      <c r="A61" t="str">
        <f t="shared" si="0"/>
        <v>Full|Flatbed Dry</v>
      </c>
      <c r="B61" s="1" t="s">
        <v>183</v>
      </c>
      <c r="C61" s="74" t="s">
        <v>212</v>
      </c>
      <c r="D61" s="6" t="s">
        <v>46</v>
      </c>
      <c r="E61" s="6" t="s">
        <v>160</v>
      </c>
      <c r="F61" s="6" t="s">
        <v>158</v>
      </c>
      <c r="G61" s="6" t="s">
        <v>51</v>
      </c>
      <c r="U61">
        <v>59</v>
      </c>
    </row>
    <row r="62" spans="1:21" x14ac:dyDescent="0.25">
      <c r="A62" t="str">
        <f t="shared" si="0"/>
        <v>Full|Flatbed Fresh</v>
      </c>
      <c r="B62" s="1" t="s">
        <v>183</v>
      </c>
      <c r="C62" s="74" t="s">
        <v>213</v>
      </c>
      <c r="D62" s="6" t="s">
        <v>46</v>
      </c>
      <c r="E62" s="6" t="s">
        <v>160</v>
      </c>
      <c r="F62" s="6" t="s">
        <v>158</v>
      </c>
      <c r="G62" s="6" t="s">
        <v>51</v>
      </c>
      <c r="U62">
        <v>60</v>
      </c>
    </row>
    <row r="63" spans="1:21" x14ac:dyDescent="0.25">
      <c r="A63" t="str">
        <f t="shared" si="0"/>
        <v>Full|Flatbed Frozen</v>
      </c>
      <c r="B63" s="1" t="s">
        <v>183</v>
      </c>
      <c r="C63" s="74" t="s">
        <v>214</v>
      </c>
      <c r="D63" s="6" t="s">
        <v>46</v>
      </c>
      <c r="E63" s="6" t="s">
        <v>160</v>
      </c>
      <c r="F63" s="6" t="s">
        <v>158</v>
      </c>
      <c r="G63" s="6" t="s">
        <v>51</v>
      </c>
      <c r="U63">
        <v>61</v>
      </c>
    </row>
    <row r="64" spans="1:21" x14ac:dyDescent="0.25">
      <c r="A64" t="str">
        <f t="shared" si="0"/>
        <v>Full|Chassis Dry</v>
      </c>
      <c r="B64" s="1" t="s">
        <v>183</v>
      </c>
      <c r="C64" s="74" t="s">
        <v>215</v>
      </c>
      <c r="D64" s="6" t="s">
        <v>48</v>
      </c>
      <c r="E64" s="6" t="s">
        <v>157</v>
      </c>
      <c r="F64" s="6" t="s">
        <v>158</v>
      </c>
      <c r="G64" s="6" t="s">
        <v>51</v>
      </c>
      <c r="U64">
        <v>62</v>
      </c>
    </row>
    <row r="65" spans="1:21" x14ac:dyDescent="0.25">
      <c r="A65" t="str">
        <f t="shared" si="0"/>
        <v>Full|Chassis Fresh</v>
      </c>
      <c r="B65" s="1" t="s">
        <v>183</v>
      </c>
      <c r="C65" s="74" t="s">
        <v>216</v>
      </c>
      <c r="D65" s="6" t="s">
        <v>48</v>
      </c>
      <c r="E65" s="6" t="s">
        <v>157</v>
      </c>
      <c r="F65" s="6" t="s">
        <v>158</v>
      </c>
      <c r="G65" s="6" t="s">
        <v>51</v>
      </c>
      <c r="U65">
        <v>63</v>
      </c>
    </row>
    <row r="66" spans="1:21" x14ac:dyDescent="0.25">
      <c r="A66" t="str">
        <f t="shared" si="0"/>
        <v>Full|Chassis Frozen</v>
      </c>
      <c r="B66" s="1" t="s">
        <v>183</v>
      </c>
      <c r="C66" s="74" t="s">
        <v>217</v>
      </c>
      <c r="D66" s="6" t="s">
        <v>48</v>
      </c>
      <c r="E66" s="6" t="s">
        <v>157</v>
      </c>
      <c r="F66" s="6" t="s">
        <v>158</v>
      </c>
      <c r="G66" s="6" t="s">
        <v>51</v>
      </c>
      <c r="U66">
        <v>64</v>
      </c>
    </row>
    <row r="67" spans="1:21" x14ac:dyDescent="0.25">
      <c r="A67" t="str">
        <f t="shared" si="0"/>
        <v>Small Truck|1.5T Dry</v>
      </c>
      <c r="B67" s="1" t="s">
        <v>184</v>
      </c>
      <c r="C67" s="1" t="s">
        <v>202</v>
      </c>
      <c r="D67" s="6" t="s">
        <v>162</v>
      </c>
      <c r="E67" s="6" t="s">
        <v>49</v>
      </c>
      <c r="F67" s="6" t="s">
        <v>150</v>
      </c>
      <c r="G67" s="6" t="s">
        <v>151</v>
      </c>
      <c r="U67">
        <v>65</v>
      </c>
    </row>
    <row r="68" spans="1:21" x14ac:dyDescent="0.25">
      <c r="A68" t="str">
        <f t="shared" si="0"/>
        <v>Small Truck|1.5T Fresh</v>
      </c>
      <c r="B68" s="1" t="s">
        <v>184</v>
      </c>
      <c r="C68" s="1" t="s">
        <v>203</v>
      </c>
      <c r="D68" s="6" t="s">
        <v>162</v>
      </c>
      <c r="E68" s="6" t="s">
        <v>49</v>
      </c>
      <c r="F68" s="6" t="s">
        <v>150</v>
      </c>
      <c r="G68" s="6" t="s">
        <v>151</v>
      </c>
      <c r="U68">
        <v>66</v>
      </c>
    </row>
    <row r="69" spans="1:21" x14ac:dyDescent="0.25">
      <c r="A69" t="str">
        <f t="shared" si="0"/>
        <v>Small Truck|3.5T Dry</v>
      </c>
      <c r="B69" s="1" t="s">
        <v>184</v>
      </c>
      <c r="C69" s="1" t="s">
        <v>204</v>
      </c>
      <c r="D69" s="6" t="s">
        <v>163</v>
      </c>
      <c r="E69" s="6" t="s">
        <v>164</v>
      </c>
      <c r="F69" s="6" t="s">
        <v>150</v>
      </c>
      <c r="G69" s="6" t="s">
        <v>151</v>
      </c>
      <c r="U69">
        <v>67</v>
      </c>
    </row>
    <row r="70" spans="1:21" x14ac:dyDescent="0.25">
      <c r="A70" t="str">
        <f t="shared" si="0"/>
        <v>Small Truck|3.5T Fresh</v>
      </c>
      <c r="B70" s="1" t="s">
        <v>184</v>
      </c>
      <c r="C70" s="1" t="s">
        <v>205</v>
      </c>
      <c r="D70" s="6" t="s">
        <v>163</v>
      </c>
      <c r="E70" s="6" t="s">
        <v>164</v>
      </c>
      <c r="F70" s="6" t="s">
        <v>150</v>
      </c>
      <c r="G70" s="6" t="s">
        <v>151</v>
      </c>
      <c r="U70">
        <v>68</v>
      </c>
    </row>
    <row r="71" spans="1:21" x14ac:dyDescent="0.25">
      <c r="A71" t="str">
        <f t="shared" si="0"/>
        <v>Small Truck|5T Dry</v>
      </c>
      <c r="B71" s="1" t="s">
        <v>184</v>
      </c>
      <c r="C71" s="1" t="s">
        <v>206</v>
      </c>
      <c r="D71" s="6" t="s">
        <v>165</v>
      </c>
      <c r="E71" s="6" t="s">
        <v>56</v>
      </c>
      <c r="F71" s="6" t="s">
        <v>150</v>
      </c>
      <c r="G71" s="6" t="s">
        <v>151</v>
      </c>
      <c r="U71">
        <v>69</v>
      </c>
    </row>
    <row r="72" spans="1:21" x14ac:dyDescent="0.25">
      <c r="A72" t="str">
        <f t="shared" si="0"/>
        <v>Small Truck|5T Fresh</v>
      </c>
      <c r="B72" s="1" t="s">
        <v>184</v>
      </c>
      <c r="C72" s="1" t="s">
        <v>207</v>
      </c>
      <c r="D72" s="6" t="s">
        <v>165</v>
      </c>
      <c r="E72" s="6" t="s">
        <v>56</v>
      </c>
      <c r="F72" s="6" t="s">
        <v>150</v>
      </c>
      <c r="G72" s="6" t="s">
        <v>151</v>
      </c>
      <c r="U72">
        <v>70</v>
      </c>
    </row>
    <row r="73" spans="1:21" x14ac:dyDescent="0.25">
      <c r="A73" t="str">
        <f t="shared" si="0"/>
        <v>Van|Small</v>
      </c>
      <c r="B73" s="1" t="s">
        <v>185</v>
      </c>
      <c r="C73" s="74" t="s">
        <v>218</v>
      </c>
      <c r="D73" s="6" t="s">
        <v>167</v>
      </c>
      <c r="E73" s="6" t="s">
        <v>168</v>
      </c>
      <c r="F73" s="6" t="s">
        <v>150</v>
      </c>
      <c r="G73" s="6" t="s">
        <v>151</v>
      </c>
      <c r="U73">
        <v>71</v>
      </c>
    </row>
    <row r="74" spans="1:21" x14ac:dyDescent="0.25">
      <c r="A74" t="str">
        <f t="shared" si="0"/>
        <v>Van|Standard</v>
      </c>
      <c r="B74" s="1" t="s">
        <v>185</v>
      </c>
      <c r="C74" s="74" t="s">
        <v>219</v>
      </c>
      <c r="D74" s="6" t="s">
        <v>169</v>
      </c>
      <c r="E74" s="6" t="s">
        <v>170</v>
      </c>
      <c r="F74" s="6" t="s">
        <v>150</v>
      </c>
      <c r="G74" s="6" t="s">
        <v>151</v>
      </c>
      <c r="U74">
        <v>72</v>
      </c>
    </row>
    <row r="75" spans="1:21" x14ac:dyDescent="0.25">
      <c r="A75" t="str">
        <f t="shared" si="0"/>
        <v>Van|High Roof</v>
      </c>
      <c r="B75" s="1" t="s">
        <v>185</v>
      </c>
      <c r="C75" s="74" t="s">
        <v>220</v>
      </c>
      <c r="D75" s="6" t="s">
        <v>153</v>
      </c>
      <c r="E75" s="6" t="s">
        <v>171</v>
      </c>
      <c r="F75" s="6" t="s">
        <v>150</v>
      </c>
      <c r="G75" s="6" t="s">
        <v>151</v>
      </c>
      <c r="U75">
        <v>73</v>
      </c>
    </row>
    <row r="76" spans="1:21" x14ac:dyDescent="0.25">
      <c r="A76" t="str">
        <f t="shared" si="0"/>
        <v>Van|Extended</v>
      </c>
      <c r="B76" s="1" t="s">
        <v>185</v>
      </c>
      <c r="C76" s="74" t="s">
        <v>221</v>
      </c>
      <c r="D76" s="6" t="s">
        <v>172</v>
      </c>
      <c r="E76" s="6" t="s">
        <v>173</v>
      </c>
      <c r="F76" s="6" t="s">
        <v>150</v>
      </c>
      <c r="G76" s="6" t="s">
        <v>151</v>
      </c>
      <c r="U76">
        <v>74</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shipments</vt:lpstr>
      <vt:lpstr>Hoja1</vt:lpstr>
      <vt:lpstr>HowTo</vt:lpstr>
      <vt:lpstr>Example</vt:lpstr>
      <vt:lpstr>_data_</vt:lpstr>
      <vt:lpstr>container_chassis</vt:lpstr>
      <vt:lpstr>dry_van</vt:lpstr>
      <vt:lpstr>flatbed</vt:lpstr>
      <vt:lpstr>full</vt:lpstr>
      <vt:lpstr>motorcycle</vt:lpstr>
      <vt:lpstr>rabon</vt:lpstr>
      <vt:lpstr>reefer</vt:lpstr>
      <vt:lpstr>small_truck</vt:lpstr>
      <vt:lpstr>to_be_defined</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2025-12-05T23:57:26Z</dcterms:modified>
</cp:coreProperties>
</file>